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drawings/drawing19.xml" ContentType="application/vnd.openxmlformats-officedocument.drawing+xml"/>
  <Override PartName="/xl/charts/chart4.xml" ContentType="application/vnd.openxmlformats-officedocument.drawingml.chart+xml"/>
  <Override PartName="/xl/drawings/drawing20.xml" ContentType="application/vnd.openxmlformats-officedocument.drawing+xml"/>
  <Override PartName="/xl/charts/chart5.xml" ContentType="application/vnd.openxmlformats-officedocument.drawingml.chart+xml"/>
  <Override PartName="/xl/drawings/drawing21.xml" ContentType="application/vnd.openxmlformats-officedocument.drawing+xml"/>
  <Override PartName="/xl/charts/chart6.xml" ContentType="application/vnd.openxmlformats-officedocument.drawingml.chart+xml"/>
  <Override PartName="/xl/drawings/drawing22.xml" ContentType="application/vnd.openxmlformats-officedocument.drawing+xml"/>
  <Override PartName="/xl/charts/chart7.xml" ContentType="application/vnd.openxmlformats-officedocument.drawingml.chart+xml"/>
  <Override PartName="/xl/drawings/drawing23.xml" ContentType="application/vnd.openxmlformats-officedocument.drawing+xml"/>
  <Override PartName="/xl/charts/chart8.xml" ContentType="application/vnd.openxmlformats-officedocument.drawingml.chart+xml"/>
  <Override PartName="/xl/drawings/drawing24.xml" ContentType="application/vnd.openxmlformats-officedocument.drawing+xml"/>
  <Override PartName="/xl/charts/chart9.xml" ContentType="application/vnd.openxmlformats-officedocument.drawingml.chart+xml"/>
  <Override PartName="/xl/drawings/drawing25.xml" ContentType="application/vnd.openxmlformats-officedocument.drawing+xml"/>
  <Override PartName="/xl/charts/chart10.xml" ContentType="application/vnd.openxmlformats-officedocument.drawingml.chart+xml"/>
  <Override PartName="/xl/drawings/drawing26.xml" ContentType="application/vnd.openxmlformats-officedocument.drawing+xml"/>
  <Override PartName="/xl/charts/chart11.xml" ContentType="application/vnd.openxmlformats-officedocument.drawingml.chart+xml"/>
  <Override PartName="/xl/drawings/drawing27.xml" ContentType="application/vnd.openxmlformats-officedocument.drawing+xml"/>
  <Override PartName="/xl/charts/chart12.xml" ContentType="application/vnd.openxmlformats-officedocument.drawingml.chart+xml"/>
  <Override PartName="/xl/drawings/drawing28.xml" ContentType="application/vnd.openxmlformats-officedocument.drawing+xml"/>
  <Override PartName="/xl/charts/chart13.xml" ContentType="application/vnd.openxmlformats-officedocument.drawingml.chart+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autoCompressPictures="0" defaultThemeVersion="124226"/>
  <mc:AlternateContent xmlns:mc="http://schemas.openxmlformats.org/markup-compatibility/2006">
    <mc:Choice Requires="x15">
      <x15ac:absPath xmlns:x15ac="http://schemas.microsoft.com/office/spreadsheetml/2010/11/ac" url="C:\Users\Inês Vidigal\Desktop\OEm\Teletrabalho\Relatórios\Relatório 2024\"/>
    </mc:Choice>
  </mc:AlternateContent>
  <xr:revisionPtr revIDLastSave="0" documentId="13_ncr:1_{8B76D189-9700-4BAC-8726-C45A0D50EE90}" xr6:coauthVersionLast="47" xr6:coauthVersionMax="47" xr10:uidLastSave="{00000000-0000-0000-0000-000000000000}"/>
  <bookViews>
    <workbookView xWindow="-120" yWindow="-120" windowWidth="29040" windowHeight="15720" tabRatio="921" xr2:uid="{00000000-000D-0000-FFFF-FFFF00000000}"/>
  </bookViews>
  <sheets>
    <sheet name="Índice" sheetId="36" r:id="rId1"/>
    <sheet name="Quadro 2.1" sheetId="1" r:id="rId2"/>
    <sheet name="Quadro 2.2" sheetId="5" r:id="rId3"/>
    <sheet name="Quadro 2.3" sheetId="44" r:id="rId4"/>
    <sheet name="Quadro 2.4" sheetId="54" r:id="rId5"/>
    <sheet name="Quadro 2.5" sheetId="55" r:id="rId6"/>
    <sheet name="Quadro 2.6" sheetId="7" r:id="rId7"/>
    <sheet name="Quadro 2.7" sheetId="47" r:id="rId8"/>
    <sheet name="Quadro 2.8" sheetId="56" r:id="rId9"/>
    <sheet name="Quadro 2.9" sheetId="57" r:id="rId10"/>
    <sheet name="Quadro 2.10" sheetId="17" r:id="rId11"/>
    <sheet name="Quadro 2.11" sheetId="48" r:id="rId12"/>
    <sheet name="Quadro 2.12" sheetId="42" r:id="rId13"/>
    <sheet name="Quadro 2.13" sheetId="49" r:id="rId14"/>
    <sheet name="Quadro 2.14" sheetId="38" r:id="rId15"/>
    <sheet name="Gráfico 2.1" sheetId="2" r:id="rId16"/>
    <sheet name="Gráfico 2.2" sheetId="40" r:id="rId17"/>
    <sheet name="Gráfico 2.3" sheetId="45" r:id="rId18"/>
    <sheet name="Gráfico 2.4" sheetId="58" r:id="rId19"/>
    <sheet name="Gráfico 2.5" sheetId="59" r:id="rId20"/>
    <sheet name="Gráfico 2.6" sheetId="8" r:id="rId21"/>
    <sheet name="Gráfico 2.7" sheetId="41" r:id="rId22"/>
    <sheet name="Gráfico 2.8" sheetId="50" r:id="rId23"/>
    <sheet name="Gráfico 2.9" sheetId="60" r:id="rId24"/>
    <sheet name="Gráfico 2.10" sheetId="61" r:id="rId25"/>
    <sheet name="Gráfico 2.11" sheetId="37" r:id="rId26"/>
    <sheet name="Gráfico 2.12" sheetId="52" r:id="rId27"/>
    <sheet name="Gráfico 2.13" sheetId="43" r:id="rId28"/>
    <sheet name="Gráfico 2.14" sheetId="53" r:id="rId29"/>
    <sheet name="Gráfico 2.15" sheetId="20" r:id="rId30"/>
  </sheets>
  <definedNames>
    <definedName name="_xlnm.Print_Titles" localSheetId="0">Índice!$1:$2</definedName>
    <definedName name="_xlnm.Print_Titles" localSheetId="1">'Quadro 2.1'!$1:$3</definedName>
    <definedName name="_xlnm.Print_Titles" localSheetId="11">'Quadro 2.11'!$1:$4</definedName>
    <definedName name="_xlnm.Print_Titles" localSheetId="13">'Quadro 2.13'!$1:$4</definedName>
    <definedName name="_xlnm.Print_Titles" localSheetId="2">'Quadro 2.2'!$1:$4</definedName>
    <definedName name="_xlnm.Print_Titles" localSheetId="3">'Quadro 2.3'!$1:$4</definedName>
    <definedName name="_xlnm.Print_Titles" localSheetId="6">'Quadro 2.6'!$1:$5</definedName>
    <definedName name="_xlnm.Print_Titles" localSheetId="7">'Quadro 2.7'!$1:$4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4" i="44" l="1"/>
  <c r="I13" i="49"/>
  <c r="H13" i="49"/>
  <c r="E9" i="49"/>
  <c r="E24" i="44"/>
  <c r="E12" i="5"/>
  <c r="E12" i="36" l="1"/>
  <c r="E13" i="36"/>
  <c r="E8" i="36"/>
  <c r="E7" i="36"/>
  <c r="E6" i="36"/>
  <c r="B12" i="36"/>
  <c r="B11" i="36"/>
  <c r="B8" i="36"/>
  <c r="B7" i="36"/>
  <c r="H26" i="55" l="1"/>
  <c r="H25" i="55"/>
  <c r="H24" i="55"/>
  <c r="H20" i="55"/>
  <c r="H19" i="55"/>
  <c r="H17" i="55"/>
  <c r="H14" i="55"/>
  <c r="H13" i="55"/>
  <c r="H8" i="55"/>
  <c r="H5" i="55"/>
  <c r="I22" i="44" l="1"/>
  <c r="B6" i="36" l="1"/>
  <c r="H27" i="57"/>
  <c r="H26" i="57"/>
  <c r="H25" i="57"/>
  <c r="H24" i="57"/>
  <c r="H23" i="57"/>
  <c r="H21" i="57"/>
  <c r="H18" i="57"/>
  <c r="H17" i="57"/>
  <c r="H16" i="57"/>
  <c r="H14" i="57"/>
  <c r="H13" i="57"/>
  <c r="H12" i="57"/>
  <c r="H10" i="57"/>
  <c r="H9" i="57"/>
  <c r="H8" i="57"/>
  <c r="H7" i="57"/>
  <c r="F27" i="56"/>
  <c r="F23" i="56"/>
  <c r="F16" i="56"/>
  <c r="F15" i="56"/>
  <c r="F12" i="56"/>
  <c r="F11" i="56"/>
  <c r="F10" i="56"/>
  <c r="F26" i="56"/>
  <c r="F25" i="56"/>
  <c r="F24" i="56"/>
  <c r="F21" i="56"/>
  <c r="F19" i="56"/>
  <c r="F17" i="56"/>
  <c r="F14" i="56"/>
  <c r="F13" i="56"/>
  <c r="F9" i="56"/>
  <c r="F8" i="56"/>
  <c r="F7" i="56"/>
  <c r="F26" i="54"/>
  <c r="F25" i="54"/>
  <c r="F24" i="54"/>
  <c r="F20" i="54"/>
  <c r="F19" i="54"/>
  <c r="F17" i="54"/>
  <c r="F16" i="54"/>
  <c r="F14" i="54"/>
  <c r="F13" i="54"/>
  <c r="F9" i="54"/>
  <c r="F8" i="54"/>
  <c r="F7" i="54"/>
  <c r="F5" i="54"/>
  <c r="E16" i="44"/>
  <c r="E16" i="5"/>
  <c r="I26" i="49"/>
  <c r="H26" i="49"/>
  <c r="E26" i="49"/>
  <c r="I25" i="49"/>
  <c r="H25" i="49"/>
  <c r="E25" i="49"/>
  <c r="I24" i="49"/>
  <c r="H24" i="49"/>
  <c r="E24" i="49"/>
  <c r="I23" i="49"/>
  <c r="H23" i="49"/>
  <c r="E23" i="49"/>
  <c r="I20" i="49"/>
  <c r="H20" i="49"/>
  <c r="E20" i="49"/>
  <c r="I19" i="49"/>
  <c r="H19" i="49"/>
  <c r="E19" i="49"/>
  <c r="I17" i="49"/>
  <c r="H17" i="49"/>
  <c r="E17" i="49"/>
  <c r="I16" i="49"/>
  <c r="H16" i="49"/>
  <c r="E16" i="49"/>
  <c r="I14" i="49"/>
  <c r="H14" i="49"/>
  <c r="E14" i="49"/>
  <c r="E13" i="49"/>
  <c r="I9" i="49"/>
  <c r="H9" i="49"/>
  <c r="I8" i="49"/>
  <c r="H8" i="49"/>
  <c r="E8" i="49"/>
  <c r="I5" i="49"/>
  <c r="H5" i="49"/>
  <c r="E5" i="49"/>
  <c r="I26" i="48"/>
  <c r="H26" i="48"/>
  <c r="E26" i="48"/>
  <c r="I25" i="48"/>
  <c r="H25" i="48"/>
  <c r="E25" i="48"/>
  <c r="I24" i="48"/>
  <c r="H24" i="48"/>
  <c r="E24" i="48"/>
  <c r="I23" i="48"/>
  <c r="H23" i="48"/>
  <c r="E23" i="48"/>
  <c r="I20" i="48"/>
  <c r="H20" i="48"/>
  <c r="E20" i="48"/>
  <c r="I19" i="48"/>
  <c r="H19" i="48"/>
  <c r="E19" i="48"/>
  <c r="I18" i="48"/>
  <c r="H18" i="48"/>
  <c r="E18" i="48"/>
  <c r="I17" i="48"/>
  <c r="H17" i="48"/>
  <c r="E17" i="48"/>
  <c r="I16" i="48"/>
  <c r="H16" i="48"/>
  <c r="E16" i="48"/>
  <c r="I15" i="48"/>
  <c r="H15" i="48"/>
  <c r="E15" i="48"/>
  <c r="I14" i="48"/>
  <c r="H14" i="48"/>
  <c r="E14" i="48"/>
  <c r="I13" i="48"/>
  <c r="H13" i="48"/>
  <c r="E13" i="48"/>
  <c r="I12" i="48"/>
  <c r="H12" i="48"/>
  <c r="E12" i="48"/>
  <c r="I9" i="48"/>
  <c r="H9" i="48"/>
  <c r="E9" i="48"/>
  <c r="H8" i="48"/>
  <c r="E8" i="48"/>
  <c r="I7" i="48"/>
  <c r="H7" i="48"/>
  <c r="E7" i="48"/>
  <c r="I5" i="48"/>
  <c r="H5" i="48"/>
  <c r="E5" i="48"/>
  <c r="I26" i="44" l="1"/>
  <c r="H26" i="44"/>
  <c r="E26" i="44"/>
  <c r="I25" i="44"/>
  <c r="H25" i="44"/>
  <c r="E25" i="44"/>
  <c r="I24" i="44"/>
  <c r="H24" i="44"/>
  <c r="I23" i="44"/>
  <c r="H23" i="44"/>
  <c r="E23" i="44"/>
  <c r="H22" i="44"/>
  <c r="I21" i="44"/>
  <c r="H21" i="44"/>
  <c r="E21" i="44"/>
  <c r="I20" i="44"/>
  <c r="H20" i="44"/>
  <c r="E20" i="44"/>
  <c r="I19" i="44"/>
  <c r="H19" i="44"/>
  <c r="E19" i="44"/>
  <c r="I18" i="44"/>
  <c r="H18" i="44"/>
  <c r="E18" i="44"/>
  <c r="I17" i="44"/>
  <c r="H17" i="44"/>
  <c r="E17" i="44"/>
  <c r="I16" i="44"/>
  <c r="H16" i="44"/>
  <c r="I15" i="44"/>
  <c r="H15" i="44"/>
  <c r="E15" i="44"/>
  <c r="I14" i="44"/>
  <c r="E14" i="44"/>
  <c r="I13" i="44"/>
  <c r="H13" i="44"/>
  <c r="E13" i="44"/>
  <c r="I12" i="44"/>
  <c r="H12" i="44"/>
  <c r="E12" i="44"/>
  <c r="I10" i="44"/>
  <c r="H10" i="44"/>
  <c r="E10" i="44"/>
  <c r="I9" i="44"/>
  <c r="H9" i="44"/>
  <c r="E9" i="44"/>
  <c r="I8" i="44"/>
  <c r="H8" i="44"/>
  <c r="E8" i="44"/>
  <c r="I7" i="44"/>
  <c r="H7" i="44"/>
  <c r="E7" i="44"/>
  <c r="I6" i="44"/>
  <c r="H6" i="44"/>
  <c r="I5" i="44"/>
  <c r="H5" i="44"/>
  <c r="E5" i="44"/>
  <c r="I26" i="47"/>
  <c r="I25" i="47"/>
  <c r="I24" i="47"/>
  <c r="I23" i="47"/>
  <c r="I19" i="47"/>
  <c r="I17" i="47"/>
  <c r="I16" i="47"/>
  <c r="I15" i="47"/>
  <c r="I14" i="47"/>
  <c r="I13" i="47"/>
  <c r="I9" i="47"/>
  <c r="I8" i="47"/>
  <c r="I7" i="47"/>
  <c r="I5" i="47"/>
  <c r="H26" i="47"/>
  <c r="H25" i="47"/>
  <c r="H24" i="47"/>
  <c r="H23" i="47"/>
  <c r="H19" i="47"/>
  <c r="H17" i="47"/>
  <c r="H16" i="47"/>
  <c r="H15" i="47"/>
  <c r="H14" i="47"/>
  <c r="H13" i="47"/>
  <c r="H9" i="47"/>
  <c r="H8" i="47"/>
  <c r="H7" i="47"/>
  <c r="H5" i="47"/>
  <c r="E26" i="47"/>
  <c r="E25" i="47"/>
  <c r="E24" i="47"/>
  <c r="E23" i="47"/>
  <c r="E19" i="47"/>
  <c r="E17" i="47"/>
  <c r="E16" i="47"/>
  <c r="E15" i="47"/>
  <c r="E14" i="47"/>
  <c r="E13" i="47"/>
  <c r="E9" i="47"/>
  <c r="E8" i="47"/>
  <c r="E7" i="47"/>
  <c r="E5" i="47"/>
  <c r="E11" i="36" l="1"/>
  <c r="E10" i="36"/>
  <c r="E17" i="36"/>
  <c r="E15" i="36"/>
  <c r="E9" i="36"/>
  <c r="B16" i="36"/>
  <c r="B14" i="36"/>
  <c r="B13" i="36"/>
  <c r="B10" i="36"/>
  <c r="B9" i="36"/>
  <c r="E5" i="36" l="1"/>
  <c r="B5" i="36"/>
  <c r="G5" i="42" l="1"/>
  <c r="H24" i="42" l="1"/>
  <c r="E5" i="42" l="1"/>
  <c r="G11" i="7"/>
  <c r="G5" i="7"/>
  <c r="E5" i="7"/>
  <c r="E23" i="17" l="1"/>
  <c r="E13" i="17"/>
  <c r="E12" i="17"/>
  <c r="E27" i="5"/>
  <c r="E26" i="5"/>
  <c r="H5" i="42" l="1"/>
  <c r="H9" i="42"/>
  <c r="G9" i="42"/>
  <c r="H12" i="7"/>
  <c r="E14" i="5" l="1"/>
  <c r="E13" i="5"/>
  <c r="E10" i="5"/>
  <c r="E9" i="5"/>
  <c r="E5" i="5"/>
  <c r="E7" i="5"/>
  <c r="H18" i="7" l="1"/>
  <c r="G18" i="7"/>
  <c r="E26" i="42" l="1"/>
  <c r="E25" i="42"/>
  <c r="E24" i="42"/>
  <c r="E23" i="42"/>
  <c r="E22" i="42"/>
  <c r="E21" i="42"/>
  <c r="E20" i="42"/>
  <c r="E19" i="42"/>
  <c r="E18" i="42"/>
  <c r="E17" i="42"/>
  <c r="E16" i="42"/>
  <c r="E15" i="42"/>
  <c r="E14" i="42"/>
  <c r="E13" i="42"/>
  <c r="E12" i="42"/>
  <c r="E9" i="42"/>
  <c r="E8" i="42"/>
  <c r="E12" i="7"/>
  <c r="E13" i="7"/>
  <c r="E14" i="7"/>
  <c r="E15" i="7"/>
  <c r="E16" i="7"/>
  <c r="E17" i="7"/>
  <c r="E18" i="7"/>
  <c r="E19" i="7"/>
  <c r="E21" i="7"/>
  <c r="E22" i="7"/>
  <c r="E23" i="7"/>
  <c r="E24" i="7"/>
  <c r="E25" i="7"/>
  <c r="E26" i="7"/>
  <c r="E27" i="7"/>
  <c r="E7" i="7"/>
  <c r="E8" i="7"/>
  <c r="E9" i="7"/>
  <c r="H8" i="42" l="1"/>
  <c r="G8" i="42"/>
  <c r="E16" i="36" l="1"/>
  <c r="E14" i="36"/>
  <c r="B15" i="36"/>
  <c r="E18" i="36"/>
  <c r="E4" i="36"/>
  <c r="B17" i="36"/>
  <c r="B4" i="36"/>
  <c r="E24" i="17"/>
  <c r="G24" i="42"/>
  <c r="G15" i="42"/>
  <c r="H15" i="42"/>
  <c r="E17" i="5"/>
  <c r="H27" i="7"/>
  <c r="H15" i="7"/>
  <c r="H24" i="7"/>
  <c r="H26" i="7"/>
  <c r="H25" i="7"/>
  <c r="H23" i="7"/>
  <c r="H22" i="7"/>
  <c r="H19" i="7"/>
  <c r="H17" i="7"/>
  <c r="H16" i="7"/>
  <c r="H14" i="7"/>
  <c r="H13" i="7"/>
  <c r="H21" i="7"/>
  <c r="H11" i="7"/>
  <c r="H10" i="7"/>
  <c r="H9" i="7"/>
  <c r="H8" i="7"/>
  <c r="H5" i="7"/>
  <c r="G27" i="7"/>
  <c r="G15" i="7"/>
  <c r="G24" i="7"/>
  <c r="G26" i="7"/>
  <c r="G25" i="7"/>
  <c r="G23" i="7"/>
  <c r="G22" i="7"/>
  <c r="G20" i="7"/>
  <c r="G19" i="7"/>
  <c r="G17" i="7"/>
  <c r="G16" i="7"/>
  <c r="G14" i="7"/>
  <c r="G13" i="7"/>
  <c r="G21" i="7"/>
  <c r="G12" i="7"/>
  <c r="G10" i="7"/>
  <c r="G9" i="7"/>
  <c r="G8" i="7"/>
  <c r="E10" i="7"/>
  <c r="H26" i="42"/>
  <c r="H25" i="42"/>
  <c r="H22" i="42"/>
  <c r="H20" i="42"/>
  <c r="H19" i="42"/>
  <c r="H18" i="42"/>
  <c r="H17" i="42"/>
  <c r="H16" i="42"/>
  <c r="H14" i="42"/>
  <c r="H13" i="42"/>
  <c r="H21" i="42"/>
  <c r="H12" i="42"/>
  <c r="G26" i="42"/>
  <c r="G25" i="42"/>
  <c r="G23" i="42"/>
  <c r="G22" i="42"/>
  <c r="G20" i="42"/>
  <c r="G19" i="42"/>
  <c r="G18" i="42"/>
  <c r="G17" i="42"/>
  <c r="G16" i="42"/>
  <c r="G14" i="42"/>
  <c r="G13" i="42"/>
  <c r="G21" i="42"/>
  <c r="G12" i="42"/>
  <c r="E5" i="17"/>
  <c r="E14" i="17"/>
  <c r="E17" i="17"/>
  <c r="E19" i="17"/>
  <c r="H23" i="42"/>
  <c r="E18" i="17"/>
  <c r="E15" i="5"/>
  <c r="E25" i="5"/>
  <c r="E23" i="5"/>
  <c r="E20" i="5"/>
  <c r="E19" i="5"/>
  <c r="E18" i="5"/>
  <c r="E21" i="5"/>
  <c r="E8" i="5"/>
  <c r="E15" i="17"/>
  <c r="E26" i="17"/>
  <c r="E25" i="17"/>
  <c r="E20" i="17"/>
  <c r="E16" i="17"/>
  <c r="E9" i="17"/>
  <c r="E8" i="17"/>
  <c r="E7" i="17"/>
  <c r="H7" i="7"/>
  <c r="G7" i="7"/>
</calcChain>
</file>

<file path=xl/sharedStrings.xml><?xml version="1.0" encoding="utf-8"?>
<sst xmlns="http://schemas.openxmlformats.org/spreadsheetml/2006/main" count="1656" uniqueCount="164">
  <si>
    <t>OEm</t>
  </si>
  <si>
    <t>link</t>
  </si>
  <si>
    <t>N</t>
  </si>
  <si>
    <t>Venezuela</t>
  </si>
  <si>
    <t>Angola</t>
  </si>
  <si>
    <t>..</t>
  </si>
  <si>
    <t>Cabo Verde</t>
  </si>
  <si>
    <t>Nota</t>
  </si>
  <si>
    <t>Fonte</t>
  </si>
  <si>
    <t>País</t>
  </si>
  <si>
    <t>Entradas de estrangeiros</t>
  </si>
  <si>
    <t>Entradas de portugueses</t>
  </si>
  <si>
    <t>População total</t>
  </si>
  <si>
    <t>População nascida no estrangeiro</t>
  </si>
  <si>
    <t>Austrália</t>
  </si>
  <si>
    <t>Áustria</t>
  </si>
  <si>
    <t>Brasil</t>
  </si>
  <si>
    <t>Canadá</t>
  </si>
  <si>
    <t>Dinamarca</t>
  </si>
  <si>
    <t>França</t>
  </si>
  <si>
    <t>Alemanha</t>
  </si>
  <si>
    <t>Itália</t>
  </si>
  <si>
    <t>Luxemburgo</t>
  </si>
  <si>
    <t>Moçambique</t>
  </si>
  <si>
    <t>Holanda</t>
  </si>
  <si>
    <t>Noruega</t>
  </si>
  <si>
    <t>Espanha</t>
  </si>
  <si>
    <t>Suécia</t>
  </si>
  <si>
    <t>Reino Unido</t>
  </si>
  <si>
    <t>Bélgica</t>
  </si>
  <si>
    <t>Suíça</t>
  </si>
  <si>
    <t>Atualizado em</t>
  </si>
  <si>
    <t>Irlanda</t>
  </si>
  <si>
    <t>Nascidos em Portugal</t>
  </si>
  <si>
    <t>Registos consulares</t>
  </si>
  <si>
    <t>Aquisições de nacionalidade por portugueses</t>
  </si>
  <si>
    <t>EUA</t>
  </si>
  <si>
    <t>Residentes nascidos em Portugal</t>
  </si>
  <si>
    <t>Residentes com nacionalidade portuguesa</t>
  </si>
  <si>
    <t>Registos
consulares</t>
  </si>
  <si>
    <t>1.º</t>
  </si>
  <si>
    <t>2.º</t>
  </si>
  <si>
    <t>Em percentagem das entradas de estrangeiros</t>
  </si>
  <si>
    <t>Em percentagem
da população total</t>
  </si>
  <si>
    <t>Em percentagem
da população nascida no estrangeiro</t>
  </si>
  <si>
    <t>Posição relativa
na população nascida no estrangeiro</t>
  </si>
  <si>
    <t>População estrangeira</t>
  </si>
  <si>
    <t>Estrangeiros com nacionalidade portuguesa</t>
  </si>
  <si>
    <t>Em percentagem
da população estrangeira</t>
  </si>
  <si>
    <t>Aquisições
de nacionalidade
totais</t>
  </si>
  <si>
    <t>Em percentagem
das aquisições de nacionalidade totais</t>
  </si>
  <si>
    <t>Quadro elaborado pelo Observatório da Emigração, valores da Direcção-Geral dos Assuntos Consulares e das Comunidades Portuguesas (DGACCP).</t>
  </si>
  <si>
    <t>Gráfico elaborado pelo Observatório da Emigração, valores da Direcção-Geral dos Assuntos Consulares e das Comunidades Portuguesas (DGACCP).</t>
  </si>
  <si>
    <t>Aquisições de nacionalidade
por portugueses</t>
  </si>
  <si>
    <t>Posição relativa
nas entradas de estrangeiros</t>
  </si>
  <si>
    <t>5.º</t>
  </si>
  <si>
    <t>3.º</t>
  </si>
  <si>
    <t>Macau (China)</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</si>
  <si>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</si>
  <si>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4.º</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</si>
  <si>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</si>
  <si>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</si>
  <si>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[AUS] Department of Immigration and Citizenship and Border Protection; [AUT] Statistics Austria; [BEL] Eurostat, Statistics Database, Population and Social Conditions;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</si>
  <si>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Quadro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Valor total de residentes nascidos no estrangeiro: United Nations Statistics Division; Valor de residentes nascidos em Portugal: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</si>
  <si>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Gráfico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</si>
  <si>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Oem</t>
  </si>
  <si>
    <t>Variação relativa
(em %)</t>
  </si>
  <si>
    <t>Variação
absoluta</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</si>
  <si>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</si>
  <si>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</si>
  <si>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Total de entradas</t>
  </si>
  <si>
    <t>Total dos nascidos no estrangeiro</t>
  </si>
  <si>
    <t>Total da população estrangeira</t>
  </si>
  <si>
    <t>Total das aquisições</t>
  </si>
  <si>
    <t>15.º</t>
  </si>
  <si>
    <r>
      <t xml:space="preserve">ÍNDICE </t>
    </r>
    <r>
      <rPr>
        <b/>
        <sz val="8"/>
        <color rgb="FFC00000"/>
        <rFont val="Wingdings 3"/>
        <family val="1"/>
        <charset val="2"/>
      </rPr>
      <t>Ç</t>
    </r>
  </si>
  <si>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</si>
  <si>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[BEL] Statbel;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</si>
  <si>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Total</t>
  </si>
  <si>
    <t>Por sexo</t>
  </si>
  <si>
    <t>Masculino</t>
  </si>
  <si>
    <t>Feminino</t>
  </si>
  <si>
    <t>Percentagem de mulheres no total</t>
  </si>
  <si>
    <t>Por grupo etário</t>
  </si>
  <si>
    <t>&gt; 65 anos</t>
  </si>
  <si>
    <t>40 a 64 anos</t>
  </si>
  <si>
    <t>15 a 39 anos</t>
  </si>
  <si>
    <t>&lt; 15 anos</t>
  </si>
  <si>
    <t>Percentagem de &gt; 65 anos no total</t>
  </si>
  <si>
    <t>Percentagem de 15-64 anos no total</t>
  </si>
  <si>
    <t>Gráfico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</si>
  <si>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Quadro elaborado pelo Observatório da Emigração, valores de:[DEU]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</si>
  <si>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t>Quadro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</si>
  <si>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Gráfico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</si>
  <si>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Quadro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</si>
  <si>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Gráfico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</si>
  <si>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Quadro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Central Statistics Office Ireland; [ITA] Istituto Nazionale di Statistica; [LUX] Le Portail des Statistiques du Luxembourg; [MAC] Direcção dos Serviços de Estatística e Censos, Governo da RAE de Macau [MOZ] Instituto Nacional de Estatística; [NOR] Statistics Norway; [GBR] UK National Statistics; [SWE] Statistics Sweden; [CHE] Office Fédéral de la Statistique.</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</si>
  <si>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</si>
  <si>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National de la Statistique et des Études Économiques; [NLD] Centraal Bureau voor de Statistiek; [IRL] Central Statistics Office Ireland; [ITA] Istituto Nazionale di Statistica; [LUX] Le Portail des Statistiques du Luxembourg; [MAC] Direção dos Serviços de Estatística e Censos, Governo da RAE de Macau [MOZ] Instituto Nacional de Estatística; [NOR] Statistics Norway; [GBR] UK National Statistics;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</si>
  <si>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</si>
  <si>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r>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US Census Bureau, Current Population Survey;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t>
    </r>
    <r>
      <rPr>
        <sz val="8"/>
        <color theme="1"/>
        <rFont val="Arial"/>
        <family val="2"/>
      </rPr>
      <t>; [MAC]  Direcção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 [Todos os países, registos consulares]: Direção Geral dos Assuntos Consulares e Comunidades Portuguesas (DGACCP).</t>
    </r>
  </si>
  <si>
    <t xml:space="preserve"> [ITA] Apenas contabiliza os cidadãos nacionais na Secção Consular da Embaixada de Portugal em Roma.</t>
  </si>
  <si>
    <t>[ITA] Apenas contabiliza os cidadãos nacionais na Secção Consular da Embaixada de Portugal em Roma.</t>
  </si>
  <si>
    <t>2 | Emigração para os principais países de destino</t>
  </si>
  <si>
    <r>
      <rPr>
        <b/>
        <sz val="9"/>
        <color rgb="FFC00000"/>
        <rFont val="Arial"/>
        <family val="2"/>
      </rPr>
      <t>Quadro 2.7</t>
    </r>
    <r>
      <rPr>
        <b/>
        <sz val="9"/>
        <rFont val="Arial"/>
        <family val="2"/>
      </rPr>
      <t xml:space="preserve"> Nascidos em Portugal residentes no estrangeiro, principais países de destino da emigração, variação 2021-2022 ou últimos dois anos disponíveis</t>
    </r>
  </si>
  <si>
    <r>
      <rPr>
        <b/>
        <sz val="9"/>
        <color rgb="FFC00000"/>
        <rFont val="Arial"/>
        <family val="2"/>
      </rPr>
      <t>Quadro 2.8</t>
    </r>
    <r>
      <rPr>
        <b/>
        <sz val="9"/>
        <rFont val="Arial"/>
        <family val="2"/>
      </rPr>
      <t xml:space="preserve"> Nascidos em Portugal residentes no estrangeiro por sexo, principais países de destino da emigração, 2022 ou último ano disponível</t>
    </r>
  </si>
  <si>
    <r>
      <rPr>
        <b/>
        <sz val="9"/>
        <color rgb="FFC00000"/>
        <rFont val="Arial"/>
        <family val="2"/>
      </rPr>
      <t>Quadro 2.14</t>
    </r>
    <r>
      <rPr>
        <b/>
        <sz val="9"/>
        <rFont val="Arial"/>
        <family val="2"/>
      </rPr>
      <t xml:space="preserve"> Registos consulares de portugueses residentes no estrangeiro, principais países de destino da emigração, 2022</t>
    </r>
  </si>
  <si>
    <t>França *</t>
  </si>
  <si>
    <t>Bélgica *</t>
  </si>
  <si>
    <t>Itália *</t>
  </si>
  <si>
    <t>Austrália *</t>
  </si>
  <si>
    <t>Irlanda *</t>
  </si>
  <si>
    <t>Canadá *</t>
  </si>
  <si>
    <t>Quadro elaborado pelo Observatório da Emigração, valores de: [DEU]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</si>
  <si>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[AGO] Dados dos vistos de emigração permanente. 20121. [BEL] 2021. [IRL] 2015. [MOZ] 2016. [VEN] 2011.</t>
  </si>
  <si>
    <t>Relatório Estatístico 2024</t>
  </si>
  <si>
    <r>
      <rPr>
        <b/>
        <sz val="9"/>
        <color rgb="FFC00000"/>
        <rFont val="Arial"/>
        <family val="2"/>
      </rPr>
      <t>Quadro 2.2</t>
    </r>
    <r>
      <rPr>
        <b/>
        <sz val="9"/>
        <rFont val="Arial"/>
        <family val="2"/>
      </rPr>
      <t xml:space="preserve"> Entradas de portugueses, principais países de destino da emigração, 2023 ou último ano disponível</t>
    </r>
  </si>
  <si>
    <r>
      <rPr>
        <b/>
        <sz val="9"/>
        <color rgb="FFC00000"/>
        <rFont val="Arial"/>
        <family val="2"/>
      </rPr>
      <t>Gráfico 2.1</t>
    </r>
    <r>
      <rPr>
        <b/>
        <sz val="9"/>
        <rFont val="Arial"/>
        <family val="2"/>
      </rPr>
      <t xml:space="preserve"> Entradas de portugueses, principais países de destino da emigração, 2023 ou último ano disponível</t>
    </r>
  </si>
  <si>
    <r>
      <rPr>
        <b/>
        <sz val="9"/>
        <color rgb="FFC00000"/>
        <rFont val="Arial"/>
        <family val="2"/>
      </rPr>
      <t>Gráfico 2.2</t>
    </r>
    <r>
      <rPr>
        <b/>
        <sz val="9"/>
        <rFont val="Arial"/>
        <family val="2"/>
      </rPr>
      <t xml:space="preserve">  Entradas de portugueses em percentagem das entradas de estrangeiros, principais países de destino da emigração, 2023 ou último ano disponível</t>
    </r>
  </si>
  <si>
    <r>
      <rPr>
        <b/>
        <sz val="9"/>
        <color rgb="FFC00000"/>
        <rFont val="Arial"/>
        <family val="2"/>
      </rPr>
      <t>Quadro 2.3</t>
    </r>
    <r>
      <rPr>
        <b/>
        <sz val="9"/>
        <rFont val="Arial"/>
        <family val="2"/>
      </rPr>
      <t xml:space="preserve"> Entradas de portugueses, principais países de destino da emigração, variação 2022-2023 ou últimos dois anos disponíveis</t>
    </r>
  </si>
  <si>
    <r>
      <rPr>
        <b/>
        <sz val="9"/>
        <color rgb="FFC00000"/>
        <rFont val="Arial"/>
        <family val="2"/>
      </rPr>
      <t>Gráfico 2.3</t>
    </r>
    <r>
      <rPr>
        <b/>
        <sz val="9"/>
        <rFont val="Arial"/>
        <family val="2"/>
      </rPr>
      <t xml:space="preserve">  Entradas de portugueses, principais países de destino da emigração, variação 2022-2023 ou últimos dois anos disponíveis</t>
    </r>
  </si>
  <si>
    <t>Espanha *</t>
  </si>
  <si>
    <r>
      <rPr>
        <b/>
        <sz val="9"/>
        <color rgb="FFC00000"/>
        <rFont val="Arial"/>
        <family val="2"/>
      </rPr>
      <t>Quadro 2.4</t>
    </r>
    <r>
      <rPr>
        <b/>
        <sz val="9"/>
        <rFont val="Arial"/>
        <family val="2"/>
      </rPr>
      <t xml:space="preserve"> Entradas de portugueses por sexo, principais países de destino da emigração, 2023 ou último ano disponível</t>
    </r>
  </si>
  <si>
    <r>
      <rPr>
        <b/>
        <sz val="9"/>
        <color rgb="FFC00000"/>
        <rFont val="Arial"/>
        <family val="2"/>
      </rPr>
      <t>Gráfico 2.4</t>
    </r>
    <r>
      <rPr>
        <b/>
        <sz val="9"/>
        <rFont val="Arial"/>
        <family val="2"/>
      </rPr>
      <t xml:space="preserve">  Entradas de mulheres em percentagem do total de entradas de portugueses, principais países de destino da emigração, 2023 ou último ano disponível</t>
    </r>
  </si>
  <si>
    <r>
      <rPr>
        <b/>
        <sz val="9"/>
        <color rgb="FFC00000"/>
        <rFont val="Arial"/>
        <family val="2"/>
      </rPr>
      <t>Quadro 2.5</t>
    </r>
    <r>
      <rPr>
        <b/>
        <sz val="9"/>
        <rFont val="Arial"/>
        <family val="2"/>
      </rPr>
      <t xml:space="preserve"> Entradas de portugueses por grupo etário, principais países de destino da emigração, 2023 ou último ano disponível</t>
    </r>
  </si>
  <si>
    <r>
      <rPr>
        <b/>
        <sz val="9"/>
        <color rgb="FFC00000"/>
        <rFont val="Arial"/>
        <family val="2"/>
      </rPr>
      <t>Gráfico 2.5</t>
    </r>
    <r>
      <rPr>
        <b/>
        <sz val="9"/>
        <rFont val="Arial"/>
        <family val="2"/>
      </rPr>
      <t xml:space="preserve">  Entradas de portugueses com 15-64 anos em percentagem do total de entradas de portugueses, principais países de destino da emigração, 2023 ou último ano disponível</t>
    </r>
  </si>
  <si>
    <t>[DEU] 2021. [AUS] 2022. [BRA] 2010. [CPV] 2021. [CAN] 2021. [FRA] Dados provisórios. [IRL] 2022. [ITA] 2022. [LUX] Valor de residentes nascidos em Portugal foi concedido mediante pedido. 2021. [MAC] 2021. [MOZ] 2007. [GBR] 2021.  [VEN] 2011.</t>
  </si>
  <si>
    <r>
      <rPr>
        <b/>
        <sz val="9"/>
        <color rgb="FFC00000"/>
        <rFont val="Arial"/>
        <family val="2"/>
      </rPr>
      <t>Quadro 2.6</t>
    </r>
    <r>
      <rPr>
        <b/>
        <sz val="9"/>
        <rFont val="Arial"/>
        <family val="2"/>
      </rPr>
      <t xml:space="preserve"> Nascidos em Portugal residentes no estrangeiro, principais países de destino da emigração, 2023 ou último ano disponível</t>
    </r>
  </si>
  <si>
    <t xml:space="preserve">[DEU] 2020-21. [AUS] 2021-22. [FRA] Dados provisórios.[ITA] 2021-22. [GBR] 2020-21.  </t>
  </si>
  <si>
    <t>[AUS] Por questões de arredondamentos na fonte o total pode não corresponder à soma das categorias. 2022. [BRA] 2010. [CPV] 2021. [CAN] Dados obtidos por amostragem (cerca de 25% da população total). 2021, [FRA] 2021. Por questões de arredondamentos na fonte o total pode não corresponder à soma das categorias. [ITA] 2022. [MAC] 2021. [GBR] Por questões de arredondamentos na fonte o total pode não corresponder à soma das categorias. 2021. [VEN] 2011.</t>
  </si>
  <si>
    <t>[AUS] Por questões de arredondamentos na fonte o total pode não corresponder à soma das categorias. 2022. [BRA] 2010. Por questões de arredondamentos na fonte o total pode não corresponder à soma das categorias. [CAN] Dados obtidos por amostragem (cerca de 25% da população total). Presumiu-se uma distribuição homogénea no grupo 25-54 para fazer a correspondência entre os grupos usados e os grupos disponibilizados no Statistics of Canada. Por questões de arredondamentos na fonte o total pode não corresponder à soma das categorias.2021.  [FRA] 2021. No caso francês os grupos etários na tabela não correspondem à informação estatística fornecida. O grupo “15 a 39” inclui informação das pessoas entre os 15 e os 54 anos e o grupo etário "&gt; 65" refere-se na realidade a todos os que tenham mais de 55 anos [IRL] 2016. [NOR] O grupo “15 a 39” inclui informação das pessoas entre os 15 e os 64 anos.[GBR] 2021. [VEN] 2011.</t>
  </si>
  <si>
    <r>
      <rPr>
        <b/>
        <sz val="9"/>
        <color rgb="FFC00000"/>
        <rFont val="Arial"/>
        <family val="2"/>
      </rPr>
      <t>Quadro 2.9</t>
    </r>
    <r>
      <rPr>
        <b/>
        <sz val="9"/>
        <rFont val="Arial"/>
        <family val="2"/>
      </rPr>
      <t xml:space="preserve">  Nascidos em Portugal residentes no estrangeiro por grupo etário, principais países de destino da emigração, 2023 ou último ano disponível</t>
    </r>
  </si>
  <si>
    <r>
      <rPr>
        <b/>
        <sz val="9"/>
        <color rgb="FFC00000"/>
        <rFont val="Arial"/>
        <family val="2"/>
      </rPr>
      <t>Gráfico 2.6</t>
    </r>
    <r>
      <rPr>
        <b/>
        <sz val="9"/>
        <rFont val="Arial"/>
        <family val="2"/>
      </rPr>
      <t xml:space="preserve">  Nascidos em Portugal residentes no estrangeiro, principais países de destino da emigração, 2023 ou último ano disponível</t>
    </r>
  </si>
  <si>
    <r>
      <rPr>
        <b/>
        <sz val="9"/>
        <color rgb="FFC00000"/>
        <rFont val="Arial"/>
        <family val="2"/>
      </rPr>
      <t>Gráfico 2.7</t>
    </r>
    <r>
      <rPr>
        <b/>
        <sz val="9"/>
        <rFont val="Arial"/>
        <family val="2"/>
      </rPr>
      <t xml:space="preserve">  Nascidos em Portugal residentes no estrangeiro em percentagem da população nascida no estrangeiro, principais países de destino da emigração, 2023 ou último ano disponível</t>
    </r>
  </si>
  <si>
    <r>
      <rPr>
        <b/>
        <sz val="9"/>
        <color rgb="FFC00000"/>
        <rFont val="Arial"/>
        <family val="2"/>
      </rPr>
      <t>Gráfico 2.8</t>
    </r>
    <r>
      <rPr>
        <b/>
        <sz val="9"/>
        <rFont val="Arial"/>
        <family val="2"/>
      </rPr>
      <t xml:space="preserve">  Nascidos em Portugal residentes no estrangeiro, principais países de destino da emigração, variação 2022-2023 ou últimos dois anos disponíveis</t>
    </r>
  </si>
  <si>
    <t>Representadas apenas as variações 2022-2023 ou, quando não estão disponíveis os dados para 2023, as variações 2021-2022 (assinaladas com *).</t>
  </si>
  <si>
    <r>
      <rPr>
        <b/>
        <sz val="9"/>
        <color rgb="FFC00000"/>
        <rFont val="Arial"/>
        <family val="2"/>
      </rPr>
      <t>Gráfico 2.9</t>
    </r>
    <r>
      <rPr>
        <b/>
        <sz val="9"/>
        <rFont val="Arial"/>
        <family val="2"/>
      </rPr>
      <t xml:space="preserve">  Mulheres nascidas em Portugal residentes no estrangeiro em percentagem do total de nascidos em Portugal residentes no estrangeiro, principais países de destino da emigração, 2023 ou último ano disponível</t>
    </r>
  </si>
  <si>
    <r>
      <rPr>
        <b/>
        <sz val="9"/>
        <color rgb="FFC00000"/>
        <rFont val="Arial"/>
        <family val="2"/>
      </rPr>
      <t>Gráfico 2.10</t>
    </r>
    <r>
      <rPr>
        <b/>
        <sz val="9"/>
        <rFont val="Arial"/>
        <family val="2"/>
      </rPr>
      <t xml:space="preserve">  Nascidos em Portugal residentes no estrangeiro com mais de 65 anos em percentagem do total de nascidos em Portugal residentes no estrangeiro, principais países de destino da emigração, 2023 ou último ano disponível</t>
    </r>
  </si>
  <si>
    <r>
      <rPr>
        <b/>
        <sz val="9"/>
        <color rgb="FFC00000"/>
        <rFont val="Arial"/>
        <family val="2"/>
      </rPr>
      <t xml:space="preserve">Gráfico 2.15 </t>
    </r>
    <r>
      <rPr>
        <b/>
        <sz val="9"/>
        <rFont val="Arial"/>
        <family val="2"/>
      </rPr>
      <t xml:space="preserve"> Registos consulares de portugueses residentes no estrangeiro, principais países de destino da emigração, 2023</t>
    </r>
  </si>
  <si>
    <r>
      <rPr>
        <b/>
        <sz val="9"/>
        <color rgb="FFC00000"/>
        <rFont val="Arial"/>
        <family val="2"/>
      </rPr>
      <t>Quadro 2.10</t>
    </r>
    <r>
      <rPr>
        <b/>
        <sz val="9"/>
        <rFont val="Arial"/>
        <family val="2"/>
      </rPr>
      <t xml:space="preserve"> Aquisição de nacionalidade por portugueses residentes no estrangeiro, principais países de destino da emigração, 2023 ou último ano disponível</t>
    </r>
  </si>
  <si>
    <t>[AUS] 2022. [CAN] 2022. [EPS] 2022. [USA] 2022. [FRA] 2022. [NLD] 2022. [IRL] 2022. [ITA] 2022.</t>
  </si>
  <si>
    <r>
      <rPr>
        <b/>
        <sz val="9"/>
        <color rgb="FFC00000"/>
        <rFont val="Arial"/>
        <family val="2"/>
      </rPr>
      <t>Quadro 2.11</t>
    </r>
    <r>
      <rPr>
        <b/>
        <sz val="9"/>
        <rFont val="Arial"/>
        <family val="2"/>
      </rPr>
      <t xml:space="preserve"> Aquisição de nacionalidade por portugueses residentes no estrangeiro, principais países de destino da emigração, variação 2022-2023 ou últimos dois anos disponíveis</t>
    </r>
  </si>
  <si>
    <t xml:space="preserve">[AUS] 20221-22. [CAN] 20221-22. [EPS] 20221-22. [USA] 20221-22. [FRA] 20221-22 [NLD] 20221-22. [IRL] 20221-22 [ITA] 20221-22. </t>
  </si>
  <si>
    <r>
      <rPr>
        <b/>
        <sz val="9"/>
        <color rgb="FFC00000"/>
        <rFont val="Arial"/>
        <family val="2"/>
      </rPr>
      <t>Gráfico 2.11</t>
    </r>
    <r>
      <rPr>
        <b/>
        <sz val="9"/>
        <rFont val="Arial"/>
        <family val="2"/>
      </rPr>
      <t xml:space="preserve">  Aquisição de nacionalidade por portugueses residentes no estrangeiro, principais países de destino da emigração, 2023 ou último ano disponível</t>
    </r>
  </si>
  <si>
    <t>EUA *</t>
  </si>
  <si>
    <t>Holanda *</t>
  </si>
  <si>
    <r>
      <rPr>
        <b/>
        <sz val="9"/>
        <color rgb="FFC00000"/>
        <rFont val="Arial"/>
        <family val="2"/>
      </rPr>
      <t>Gráfico 2.12</t>
    </r>
    <r>
      <rPr>
        <b/>
        <sz val="9"/>
        <rFont val="Arial"/>
        <family val="2"/>
      </rPr>
      <t xml:space="preserve">  Aquisição de nacionalidade por portugueses residentes no estrangeiro, principais países de destino da emigração, variação 2022-2023 ou últimos dois anos disponíveis</t>
    </r>
  </si>
  <si>
    <t>Representadas apenas as variações 2022-2023 ou, quando não estão disponíveis os dados para 2032, as variações 2021-2022 (assinaladas com *).</t>
  </si>
  <si>
    <r>
      <rPr>
        <b/>
        <sz val="9"/>
        <color rgb="FFC00000"/>
        <rFont val="Arial"/>
        <family val="2"/>
      </rPr>
      <t>Quadro 2.12</t>
    </r>
    <r>
      <rPr>
        <b/>
        <sz val="9"/>
        <rFont val="Arial"/>
        <family val="2"/>
      </rPr>
      <t xml:space="preserve"> Residentes no estrangeiro com nacionalidade portuguesa, principais países de destino da emigração, 2023 ou último ano disponível</t>
    </r>
  </si>
  <si>
    <t>[CAN] 2021. [USA] 2021. [FRA] Dados provisórios. [IRL] 2022. [ITA] 2022. [MAC] 2021. [MOZ] 2017. [GBR] 2020.</t>
  </si>
  <si>
    <r>
      <rPr>
        <b/>
        <sz val="9"/>
        <color rgb="FFC00000"/>
        <rFont val="Arial"/>
        <family val="2"/>
      </rPr>
      <t xml:space="preserve">Gráfico 2.13  </t>
    </r>
    <r>
      <rPr>
        <b/>
        <sz val="9"/>
        <rFont val="Arial"/>
        <family val="2"/>
      </rPr>
      <t>Residentes no estrangeiro com nacionalidade portuguesa, principais países de destino, 2023 ou último ano disponível</t>
    </r>
  </si>
  <si>
    <r>
      <rPr>
        <b/>
        <sz val="9"/>
        <color rgb="FFC00000"/>
        <rFont val="Arial"/>
        <family val="2"/>
      </rPr>
      <t>Quadro 2.13</t>
    </r>
    <r>
      <rPr>
        <b/>
        <sz val="9"/>
        <rFont val="Arial"/>
        <family val="2"/>
      </rPr>
      <t xml:space="preserve"> Residentes no estrangeiro com nacionalidade portuguesa, principais países de destino da emigração, variação 2022-2023 ou últimos dois anos disponíveis</t>
    </r>
  </si>
  <si>
    <t>[FRA] Dados provisórios. [ITA] 2021-22. [GBR] 2019-20.</t>
  </si>
  <si>
    <r>
      <rPr>
        <b/>
        <sz val="9"/>
        <color rgb="FFC00000"/>
        <rFont val="Arial"/>
        <family val="2"/>
      </rPr>
      <t>Gráfico 2.14</t>
    </r>
    <r>
      <rPr>
        <b/>
        <sz val="9"/>
        <rFont val="Arial"/>
        <family val="2"/>
      </rPr>
      <t xml:space="preserve">  Residentes no estrangeiro com nacionalidade portuguesa, principais países de destino da emigração, variação 2022-2023 ou últimos dois anos disponíveis</t>
    </r>
  </si>
  <si>
    <r>
      <rPr>
        <b/>
        <sz val="9"/>
        <color rgb="FFC00000"/>
        <rFont val="Arial"/>
        <family val="2"/>
      </rPr>
      <t>Quadro 2.1</t>
    </r>
    <r>
      <rPr>
        <b/>
        <sz val="9"/>
        <rFont val="Arial"/>
        <family val="2"/>
      </rPr>
      <t xml:space="preserve"> Principais indicadores da emigração portuguesa, 2023 ou último ano disponível</t>
    </r>
  </si>
  <si>
    <t xml:space="preserve">[DEU] Nascidos em Portugal: 2021. [AGO] Dados dos vistos de emigração permanente. 2021. [AUS] Nascidos em Portugal: 2022, Aquisição de nacionalidade: 2022. [BEL] Entradas de portugueses: 2022. [BRA] Nascidos em Portugal: 2010. [CPV] Nascidos em Portugal: 2021. [CAN] Nascidos em Portugal: 2021. População com nacionalidade portuguesa: 2021. Aquisição de nacionalidade: 2022. [ESP] Aquisição de nacionalidade: 2022. [USA] População com nacionalidade portuguesa: 2021.  [FRA] Nascidos em Portugal: dados provisórios. População com nacionalidade portuguesa: dados provisórios. Aquisição de nacionalidade: 2022.Aquisição de nacionalidade: 2022. [NLD] Aquisição de nacionalidade: 2022. [IRL] Entradas de portugueses: 2015. Nascidos em Portugal: 2022. População com nacionalidade portuguesa: 2022. Aquisição de nacionalidade: 2022. [ITA] População com nacionalidade portuguesa: 2022 Aquisição de nacionalidade: 2022. Registos consulares: Apenas contabiliza os cidadãos nacionais na Secção Consular da Embaixada de Portugal em Roma. [LUX] Nascidos em Portugal: valor de 2021 concedido mediante pedido. [MAC] Nascidos em Portugal: 2021. População com nacionalidade portuguesa: 2021. [MOZ] Entrada de portugueses: 2016. Nascidos em Portugal: 2007. População com nacionalidade portuguesa: 2017. [GBR] Nascidos em Portugal: 2021. População com nacionalidade portuguesa: 2020. [VEN] Entradas de portugueses e Nascidos em Portugal: 2011. </t>
  </si>
  <si>
    <t>[AGO] Dados dos vistos de emigração permanente. 2021. [BEL] 2022. [IRL] 2015. [MOZ] 2016. [VEN] 2011.</t>
  </si>
  <si>
    <t xml:space="preserve">[AGO] Dados dos vistos de emigração permanente. 2021-22. [BEL] 2021-22. [IRL] 2014-15. [MOZ] 2015-16. </t>
  </si>
  <si>
    <t>[BEL] 2022.</t>
  </si>
  <si>
    <t>[DEU] Por questões de confidencialidade aplicados na fonte o total pode não corresponder à soma das categorias,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</si>
  <si>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[DEU] Por questões de confidencialidade aplicados na fonte o total pode não corresponder à soma das categorias.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</si>
  <si>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[AGO] Dados dos vistos de emigração permanente. Representadas apenas as variações 2022-2023 ou, quando não estão disponíveis os dados para 2023, as variações 2021-2022 (assinaladas com *).</t>
  </si>
  <si>
    <t>http://www.observatorioemigracao.pt/np4/10247</t>
  </si>
  <si>
    <t>28 de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</si>
</sst>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 "/>
  </numFmts>
  <fonts count="4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sz val="10"/>
      <name val="Arial"/>
      <family val="2"/>
    </font>
    <font>
      <b/>
      <sz val="11"/>
      <color theme="1"/>
      <name val="Calibri"/>
      <family val="2"/>
      <scheme val="minor"/>
    </font>
    <font>
      <u/>
      <sz val="11"/>
      <color theme="11"/>
      <name val="Calibri"/>
      <family val="2"/>
      <scheme val="minor"/>
    </font>
    <font>
      <b/>
      <sz val="8"/>
      <color rgb="FFFF0000"/>
      <name val="Arial"/>
      <family val="2"/>
    </font>
    <font>
      <sz val="8"/>
      <color theme="0"/>
      <name val="Arial"/>
      <family val="2"/>
    </font>
    <font>
      <strike/>
      <sz val="8"/>
      <color theme="1"/>
      <name val="Arial"/>
      <family val="2"/>
    </font>
    <font>
      <i/>
      <sz val="8"/>
      <name val="Arial"/>
      <family val="2"/>
    </font>
    <font>
      <b/>
      <sz val="8"/>
      <name val="Calibri"/>
      <family val="2"/>
      <scheme val="minor"/>
    </font>
    <font>
      <b/>
      <sz val="11"/>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9">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right/>
      <top style="thin">
        <color auto="1"/>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style="medium">
        <color auto="1"/>
      </bottom>
      <diagonal/>
    </border>
    <border>
      <left style="thin">
        <color auto="1"/>
      </left>
      <right style="thin">
        <color auto="1"/>
      </right>
      <top style="thin">
        <color auto="1"/>
      </top>
      <bottom style="thin">
        <color theme="4" tint="0.79998168889431442"/>
      </bottom>
      <diagonal/>
    </border>
    <border>
      <left style="thin">
        <color auto="1"/>
      </left>
      <right style="thin">
        <color auto="1"/>
      </right>
      <top style="thin">
        <color theme="4" tint="0.79998168889431442"/>
      </top>
      <bottom style="thin">
        <color theme="4" tint="0.79998168889431442"/>
      </bottom>
      <diagonal/>
    </border>
    <border>
      <left style="thin">
        <color auto="1"/>
      </left>
      <right style="thin">
        <color auto="1"/>
      </right>
      <top style="thin">
        <color theme="4" tint="0.79998168889431442"/>
      </top>
      <bottom style="medium">
        <color auto="1"/>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
      <left/>
      <right/>
      <top style="thin">
        <color auto="1"/>
      </top>
      <bottom/>
      <diagonal/>
    </border>
    <border>
      <left/>
      <right/>
      <top style="thin">
        <color theme="4" tint="0.79995117038483843"/>
      </top>
      <bottom style="thin">
        <color theme="4" tint="0.79998168889431442"/>
      </bottom>
      <diagonal/>
    </border>
  </borders>
  <cellStyleXfs count="29">
    <xf numFmtId="0" fontId="0" fillId="0" borderId="0"/>
    <xf numFmtId="0" fontId="17" fillId="0" borderId="0" applyNumberFormat="0" applyFill="0" applyBorder="0" applyAlignment="0" applyProtection="0"/>
    <xf numFmtId="0" fontId="25" fillId="0" borderId="0"/>
    <xf numFmtId="166" fontId="33" fillId="0" borderId="6" applyFill="0" applyProtection="0">
      <alignment horizontal="right" vertical="center" wrapText="1"/>
    </xf>
    <xf numFmtId="167" fontId="33" fillId="0" borderId="7" applyFill="0" applyProtection="0">
      <alignment horizontal="right" vertical="center" wrapText="1"/>
    </xf>
    <xf numFmtId="0" fontId="33" fillId="0" borderId="0" applyNumberFormat="0" applyFill="0" applyBorder="0" applyProtection="0">
      <alignment horizontal="left" vertical="center" wrapText="1"/>
    </xf>
    <xf numFmtId="168" fontId="33" fillId="0" borderId="0" applyFill="0" applyBorder="0" applyProtection="0">
      <alignment horizontal="right" vertical="center" wrapText="1"/>
    </xf>
    <xf numFmtId="169" fontId="33" fillId="0" borderId="4" applyFill="0" applyProtection="0">
      <alignment horizontal="right" vertical="center" wrapText="1"/>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260">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indent="1"/>
    </xf>
    <xf numFmtId="3" fontId="18" fillId="0" borderId="0" xfId="0" applyNumberFormat="1" applyFont="1" applyAlignment="1">
      <alignment horizontal="left" vertical="center" indent="1"/>
    </xf>
    <xf numFmtId="0" fontId="20" fillId="0" borderId="0" xfId="0" applyFont="1" applyAlignment="1">
      <alignment horizontal="left" vertical="center" inden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left" vertical="center" wrapText="1"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0" fontId="20" fillId="0" borderId="0" xfId="0" applyFont="1" applyAlignment="1">
      <alignment horizontal="left" vertical="center"/>
    </xf>
    <xf numFmtId="3" fontId="18" fillId="0" borderId="0" xfId="0" applyNumberFormat="1" applyFont="1" applyAlignment="1">
      <alignment horizontal="left" vertical="center"/>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18" fillId="0" borderId="0" xfId="0" applyNumberFormat="1" applyFont="1"/>
    <xf numFmtId="0" fontId="0" fillId="3" borderId="0" xfId="0" applyFill="1"/>
    <xf numFmtId="3" fontId="18" fillId="3" borderId="0" xfId="0" applyNumberFormat="1" applyFont="1" applyFill="1" applyAlignment="1">
      <alignmen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0" fontId="0" fillId="3" borderId="0" xfId="0" applyFill="1" applyAlignment="1">
      <alignment horizontal="right" indent="1"/>
    </xf>
    <xf numFmtId="3" fontId="19" fillId="0" borderId="0" xfId="0" applyNumberFormat="1" applyFont="1" applyAlignment="1">
      <alignment horizontal="right" vertical="top" indent="1"/>
    </xf>
    <xf numFmtId="0" fontId="0" fillId="2" borderId="0" xfId="0" applyFill="1"/>
    <xf numFmtId="0" fontId="18" fillId="0" borderId="0" xfId="0" applyFont="1" applyAlignment="1">
      <alignment horizontal="left" vertical="center" indent="1"/>
    </xf>
    <xf numFmtId="3" fontId="19" fillId="0" borderId="0" xfId="0" applyNumberFormat="1" applyFont="1" applyAlignment="1">
      <alignment horizontal="left" vertical="center"/>
    </xf>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vertical="center" wrapText="1" indent="1"/>
    </xf>
    <xf numFmtId="3" fontId="22" fillId="0" borderId="0" xfId="0" applyNumberFormat="1" applyFont="1" applyAlignment="1">
      <alignment horizontal="left" vertical="center" indent="1"/>
    </xf>
    <xf numFmtId="0" fontId="24" fillId="0" borderId="0" xfId="0" applyFont="1" applyAlignment="1">
      <alignment horizontal="left" vertical="center" indent="1"/>
    </xf>
    <xf numFmtId="0" fontId="28" fillId="0" borderId="0" xfId="1" applyFont="1" applyBorder="1" applyAlignment="1">
      <alignment horizontal="right" vertical="center" indent="1"/>
    </xf>
    <xf numFmtId="0" fontId="28" fillId="0" borderId="0" xfId="0" applyFont="1" applyAlignment="1">
      <alignment horizontal="left" vertical="top" indent="1"/>
    </xf>
    <xf numFmtId="3" fontId="16" fillId="0" borderId="9"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18" fillId="0" borderId="0" xfId="0" applyNumberFormat="1" applyFont="1" applyAlignment="1">
      <alignment horizontal="right" vertical="center" wrapText="1" indent="1"/>
    </xf>
    <xf numFmtId="0" fontId="0" fillId="0" borderId="0" xfId="0" applyAlignment="1">
      <alignment horizontal="right" vertical="center" wrapText="1" indent="1"/>
    </xf>
    <xf numFmtId="3" fontId="16" fillId="0" borderId="4" xfId="0" applyNumberFormat="1" applyFont="1" applyBorder="1" applyAlignment="1">
      <alignment horizontal="center" vertical="center" wrapText="1"/>
    </xf>
    <xf numFmtId="0" fontId="17" fillId="0" borderId="0" xfId="0" applyFont="1" applyAlignment="1">
      <alignment horizontal="left" vertical="center"/>
    </xf>
    <xf numFmtId="0" fontId="0" fillId="3" borderId="0" xfId="0" applyFill="1" applyAlignment="1">
      <alignment horizontal="righ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3" fontId="15" fillId="0" borderId="0" xfId="0" applyNumberFormat="1" applyFont="1"/>
    <xf numFmtId="3" fontId="18" fillId="0" borderId="0" xfId="0" applyNumberFormat="1" applyFont="1" applyAlignment="1">
      <alignment horizontal="center" vertical="center"/>
    </xf>
    <xf numFmtId="3" fontId="16" fillId="0" borderId="0" xfId="0" applyNumberFormat="1" applyFont="1" applyAlignment="1">
      <alignment horizontal="left" vertical="center"/>
    </xf>
    <xf numFmtId="0" fontId="28" fillId="0" borderId="0" xfId="0" applyFont="1" applyAlignment="1">
      <alignment horizontal="left" vertical="center"/>
    </xf>
    <xf numFmtId="0" fontId="17" fillId="0" borderId="0" xfId="0" applyFont="1" applyAlignment="1">
      <alignment vertical="center"/>
    </xf>
    <xf numFmtId="0" fontId="16" fillId="0" borderId="0" xfId="0" applyFont="1" applyAlignment="1">
      <alignment horizontal="left" vertical="center"/>
    </xf>
    <xf numFmtId="0" fontId="16" fillId="0" borderId="0" xfId="1" applyFont="1" applyFill="1" applyAlignment="1">
      <alignment horizontal="left" vertical="center"/>
    </xf>
    <xf numFmtId="3" fontId="17" fillId="0" borderId="0" xfId="1" applyNumberFormat="1" applyFill="1" applyBorder="1" applyAlignment="1">
      <alignment horizontal="left" vertical="center" wrapText="1"/>
    </xf>
    <xf numFmtId="0" fontId="17" fillId="0" borderId="0" xfId="1" applyFill="1" applyBorder="1" applyAlignment="1">
      <alignment horizontal="left" vertical="center" wrapText="1"/>
    </xf>
    <xf numFmtId="3" fontId="17" fillId="3" borderId="0" xfId="0" applyNumberFormat="1" applyFont="1" applyFill="1" applyAlignment="1">
      <alignment horizontal="left" vertical="center" wrapText="1" indent="1"/>
    </xf>
    <xf numFmtId="3" fontId="17" fillId="3" borderId="0" xfId="0" applyNumberFormat="1" applyFont="1" applyFill="1" applyAlignment="1">
      <alignment horizontal="right" vertical="center" wrapText="1" indent="4"/>
    </xf>
    <xf numFmtId="3" fontId="17" fillId="3" borderId="0" xfId="0" applyNumberFormat="1" applyFont="1" applyFill="1" applyAlignment="1">
      <alignment horizontal="left" vertical="center" indent="1"/>
    </xf>
    <xf numFmtId="3" fontId="17" fillId="3" borderId="0" xfId="0" applyNumberFormat="1" applyFont="1" applyFill="1" applyAlignment="1">
      <alignment horizontal="right" vertical="center" indent="4"/>
    </xf>
    <xf numFmtId="3" fontId="17" fillId="3" borderId="0" xfId="0" applyNumberFormat="1" applyFont="1" applyFill="1" applyAlignment="1">
      <alignment horizontal="right" vertical="center" wrapText="1" indent="5"/>
    </xf>
    <xf numFmtId="3" fontId="17" fillId="3" borderId="0" xfId="0" applyNumberFormat="1" applyFont="1" applyFill="1" applyAlignment="1">
      <alignment horizontal="right" vertical="center" indent="5"/>
    </xf>
    <xf numFmtId="3" fontId="14" fillId="0" borderId="0" xfId="0" applyNumberFormat="1" applyFont="1" applyAlignment="1">
      <alignment vertical="center"/>
    </xf>
    <xf numFmtId="3" fontId="14" fillId="3" borderId="0" xfId="0" applyNumberFormat="1" applyFont="1" applyFill="1" applyAlignment="1">
      <alignment vertical="center"/>
    </xf>
    <xf numFmtId="3" fontId="36" fillId="0" borderId="0" xfId="0" applyNumberFormat="1" applyFont="1" applyAlignment="1">
      <alignment vertical="center"/>
    </xf>
    <xf numFmtId="3" fontId="16" fillId="0" borderId="1" xfId="0" applyNumberFormat="1" applyFont="1" applyBorder="1" applyAlignment="1">
      <alignment horizontal="left" vertical="center" indent="1"/>
    </xf>
    <xf numFmtId="0" fontId="16" fillId="0" borderId="1" xfId="0" applyFont="1" applyBorder="1" applyAlignment="1">
      <alignment horizontal="center" vertical="center"/>
    </xf>
    <xf numFmtId="3" fontId="17" fillId="0" borderId="0" xfId="0" applyNumberFormat="1" applyFont="1" applyAlignment="1">
      <alignment horizontal="right" vertical="center" indent="12"/>
    </xf>
    <xf numFmtId="3" fontId="12" fillId="0" borderId="0" xfId="0" applyNumberFormat="1" applyFont="1" applyAlignment="1">
      <alignment vertical="center"/>
    </xf>
    <xf numFmtId="0" fontId="12" fillId="0" borderId="0" xfId="0" applyFont="1" applyAlignment="1">
      <alignment vertical="center"/>
    </xf>
    <xf numFmtId="0" fontId="11" fillId="0" borderId="0" xfId="0" applyFont="1"/>
    <xf numFmtId="165" fontId="11" fillId="0" borderId="0" xfId="0" applyNumberFormat="1" applyFont="1"/>
    <xf numFmtId="3" fontId="11" fillId="0" borderId="0" xfId="0" applyNumberFormat="1"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3" fontId="17" fillId="3" borderId="0" xfId="0" applyNumberFormat="1" applyFont="1" applyFill="1" applyAlignment="1">
      <alignment vertical="center" wrapText="1"/>
    </xf>
    <xf numFmtId="3" fontId="17" fillId="3" borderId="0" xfId="0" applyNumberFormat="1" applyFont="1" applyFill="1" applyAlignment="1">
      <alignment vertical="center"/>
    </xf>
    <xf numFmtId="0" fontId="17" fillId="0" borderId="0" xfId="0" applyFont="1" applyAlignment="1">
      <alignment horizontal="left" vertical="top"/>
    </xf>
    <xf numFmtId="0" fontId="9" fillId="0" borderId="0" xfId="0" applyFont="1" applyAlignment="1">
      <alignment vertical="center"/>
    </xf>
    <xf numFmtId="3" fontId="8" fillId="0" borderId="0" xfId="0" applyNumberFormat="1" applyFont="1" applyAlignment="1">
      <alignment vertical="center"/>
    </xf>
    <xf numFmtId="0" fontId="28" fillId="0" borderId="0" xfId="1" applyFont="1" applyFill="1" applyBorder="1" applyAlignment="1">
      <alignment horizontal="right" vertical="center" indent="1"/>
    </xf>
    <xf numFmtId="3" fontId="38" fillId="0" borderId="0" xfId="0" applyNumberFormat="1" applyFont="1" applyAlignment="1">
      <alignment vertical="center"/>
    </xf>
    <xf numFmtId="3" fontId="37" fillId="0" borderId="0" xfId="0" applyNumberFormat="1" applyFont="1" applyAlignment="1">
      <alignment vertical="center"/>
    </xf>
    <xf numFmtId="3" fontId="17" fillId="0" borderId="0" xfId="0" applyNumberFormat="1" applyFont="1" applyAlignment="1">
      <alignment vertical="center"/>
    </xf>
    <xf numFmtId="3" fontId="16" fillId="0" borderId="0" xfId="0" applyNumberFormat="1" applyFont="1" applyAlignment="1">
      <alignment horizontal="right" vertical="top" indent="1"/>
    </xf>
    <xf numFmtId="0" fontId="17" fillId="0" borderId="0" xfId="0" applyFont="1"/>
    <xf numFmtId="165" fontId="17" fillId="0" borderId="0" xfId="0" applyNumberFormat="1" applyFont="1"/>
    <xf numFmtId="0" fontId="24" fillId="0" borderId="0" xfId="0" applyFont="1" applyAlignment="1">
      <alignment horizontal="left" vertical="top" wrapText="1"/>
    </xf>
    <xf numFmtId="0" fontId="24" fillId="0" borderId="0" xfId="0" applyFont="1"/>
    <xf numFmtId="3" fontId="5" fillId="0" borderId="0" xfId="0" applyNumberFormat="1" applyFont="1" applyAlignment="1">
      <alignment vertical="center"/>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6" fillId="0" borderId="9" xfId="0" applyFont="1" applyBorder="1" applyAlignment="1">
      <alignment horizontal="center" vertical="center" wrapText="1"/>
    </xf>
    <xf numFmtId="1" fontId="16" fillId="0" borderId="12" xfId="0" applyNumberFormat="1" applyFont="1" applyBorder="1" applyAlignment="1">
      <alignment horizontal="center" vertical="center" wrapText="1"/>
    </xf>
    <xf numFmtId="3" fontId="11" fillId="0" borderId="0" xfId="0" applyNumberFormat="1" applyFont="1"/>
    <xf numFmtId="3" fontId="17" fillId="0" borderId="0" xfId="0" applyNumberFormat="1" applyFont="1"/>
    <xf numFmtId="0" fontId="4" fillId="0" borderId="0" xfId="0" applyFont="1"/>
    <xf numFmtId="3" fontId="4" fillId="0" borderId="0" xfId="0" applyNumberFormat="1" applyFont="1" applyAlignment="1">
      <alignment vertical="center"/>
    </xf>
    <xf numFmtId="164" fontId="18" fillId="0" borderId="0" xfId="0" applyNumberFormat="1" applyFont="1" applyAlignment="1">
      <alignment vertical="center"/>
    </xf>
    <xf numFmtId="1" fontId="16" fillId="0" borderId="8" xfId="0" applyNumberFormat="1" applyFont="1" applyBorder="1" applyAlignment="1">
      <alignment horizontal="center" vertical="center" wrapText="1"/>
    </xf>
    <xf numFmtId="3" fontId="39" fillId="0" borderId="0" xfId="0" applyNumberFormat="1" applyFont="1" applyAlignment="1">
      <alignment horizontal="right" vertical="center" wrapText="1" indent="1"/>
    </xf>
    <xf numFmtId="0" fontId="16" fillId="0" borderId="0" xfId="0" applyFont="1" applyAlignment="1">
      <alignment horizontal="left" vertical="top" indent="1"/>
    </xf>
    <xf numFmtId="3" fontId="17" fillId="0" borderId="0" xfId="0" applyNumberFormat="1" applyFont="1" applyAlignment="1">
      <alignment horizontal="left" vertical="top" wrapText="1"/>
    </xf>
    <xf numFmtId="0" fontId="0" fillId="0" borderId="0" xfId="0" applyAlignment="1">
      <alignment horizontal="left" vertical="top" wrapText="1"/>
    </xf>
    <xf numFmtId="3" fontId="17" fillId="0" borderId="15" xfId="0" applyNumberFormat="1" applyFont="1" applyBorder="1" applyAlignment="1">
      <alignment horizontal="left" vertical="center" wrapText="1" indent="1"/>
    </xf>
    <xf numFmtId="3" fontId="17" fillId="0" borderId="15" xfId="0" applyNumberFormat="1" applyFont="1" applyBorder="1" applyAlignment="1">
      <alignment horizontal="right" vertical="center" wrapText="1" indent="4"/>
    </xf>
    <xf numFmtId="3" fontId="17" fillId="0" borderId="15" xfId="0" applyNumberFormat="1" applyFont="1" applyBorder="1" applyAlignment="1">
      <alignment horizontal="right" vertical="center" wrapText="1" indent="5"/>
    </xf>
    <xf numFmtId="3" fontId="17" fillId="0" borderId="16" xfId="0" applyNumberFormat="1" applyFont="1" applyBorder="1" applyAlignment="1">
      <alignment horizontal="left" vertical="center" wrapText="1" indent="1"/>
    </xf>
    <xf numFmtId="3" fontId="17" fillId="0" borderId="16" xfId="0" applyNumberFormat="1" applyFont="1" applyBorder="1" applyAlignment="1">
      <alignment horizontal="right" vertical="center" wrapText="1" indent="4"/>
    </xf>
    <xf numFmtId="3" fontId="17" fillId="0" borderId="16" xfId="0" applyNumberFormat="1" applyFont="1" applyBorder="1" applyAlignment="1">
      <alignment horizontal="right" vertical="center" wrapText="1" indent="5"/>
    </xf>
    <xf numFmtId="3" fontId="17" fillId="0" borderId="16" xfId="0" applyNumberFormat="1" applyFont="1" applyBorder="1" applyAlignment="1">
      <alignment horizontal="left" vertical="center" indent="1"/>
    </xf>
    <xf numFmtId="3" fontId="17" fillId="0" borderId="16" xfId="0" applyNumberFormat="1" applyFont="1" applyBorder="1" applyAlignment="1">
      <alignment horizontal="right" vertical="center" indent="4"/>
    </xf>
    <xf numFmtId="3" fontId="17" fillId="0" borderId="16" xfId="0" applyNumberFormat="1" applyFont="1" applyBorder="1" applyAlignment="1">
      <alignment horizontal="right" vertical="center" indent="5"/>
    </xf>
    <xf numFmtId="3" fontId="17" fillId="0" borderId="17" xfId="0" applyNumberFormat="1" applyFont="1" applyBorder="1" applyAlignment="1">
      <alignment horizontal="left" vertical="center" indent="1"/>
    </xf>
    <xf numFmtId="3" fontId="17" fillId="0" borderId="17" xfId="0" applyNumberFormat="1" applyFont="1" applyBorder="1" applyAlignment="1">
      <alignment horizontal="right" vertical="center" indent="4"/>
    </xf>
    <xf numFmtId="3" fontId="17" fillId="0" borderId="17" xfId="0" applyNumberFormat="1" applyFont="1" applyBorder="1" applyAlignment="1">
      <alignment horizontal="right" vertical="center" indent="5"/>
    </xf>
    <xf numFmtId="3" fontId="17" fillId="0" borderId="18" xfId="0" applyNumberFormat="1" applyFont="1" applyBorder="1" applyAlignment="1">
      <alignment horizontal="right" vertical="center" wrapText="1" indent="4"/>
    </xf>
    <xf numFmtId="164" fontId="17" fillId="0" borderId="15" xfId="0" applyNumberFormat="1" applyFont="1" applyBorder="1" applyAlignment="1">
      <alignment horizontal="right" vertical="center" wrapText="1" indent="4"/>
    </xf>
    <xf numFmtId="0" fontId="17" fillId="0" borderId="15" xfId="0" applyFont="1" applyBorder="1" applyAlignment="1">
      <alignment horizontal="center" vertical="center"/>
    </xf>
    <xf numFmtId="3" fontId="17" fillId="0" borderId="19" xfId="0" applyNumberFormat="1" applyFont="1" applyBorder="1" applyAlignment="1">
      <alignment horizontal="right" vertical="center" wrapText="1" indent="4"/>
    </xf>
    <xf numFmtId="0" fontId="42" fillId="0" borderId="16" xfId="0" applyFont="1" applyBorder="1" applyAlignment="1">
      <alignment horizontal="center" vertical="center"/>
    </xf>
    <xf numFmtId="164" fontId="17" fillId="0" borderId="16" xfId="0" applyNumberFormat="1" applyFont="1" applyBorder="1" applyAlignment="1">
      <alignment horizontal="right" vertical="center" wrapText="1" indent="4"/>
    </xf>
    <xf numFmtId="0" fontId="17" fillId="0" borderId="16" xfId="0" applyFont="1" applyBorder="1" applyAlignment="1">
      <alignment horizontal="center" vertical="center"/>
    </xf>
    <xf numFmtId="3" fontId="17" fillId="0" borderId="19" xfId="0" applyNumberFormat="1" applyFont="1" applyBorder="1" applyAlignment="1">
      <alignment horizontal="right" vertical="center" indent="4"/>
    </xf>
    <xf numFmtId="164" fontId="17" fillId="0" borderId="16" xfId="0" applyNumberFormat="1" applyFont="1" applyBorder="1" applyAlignment="1">
      <alignment horizontal="right" vertical="center" indent="4"/>
    </xf>
    <xf numFmtId="3" fontId="17" fillId="0" borderId="20" xfId="0" applyNumberFormat="1" applyFont="1" applyBorder="1" applyAlignment="1">
      <alignment horizontal="right" vertical="center" indent="4"/>
    </xf>
    <xf numFmtId="164" fontId="17" fillId="0" borderId="17" xfId="0" applyNumberFormat="1" applyFont="1" applyBorder="1" applyAlignment="1">
      <alignment horizontal="right" vertical="center" indent="4"/>
    </xf>
    <xf numFmtId="0" fontId="17" fillId="0" borderId="17" xfId="0" applyFont="1" applyBorder="1" applyAlignment="1">
      <alignment horizontal="center" vertical="center"/>
    </xf>
    <xf numFmtId="3" fontId="17" fillId="0" borderId="21" xfId="0" applyNumberFormat="1" applyFont="1" applyBorder="1" applyAlignment="1">
      <alignment horizontal="right" vertical="center" wrapText="1" indent="5"/>
    </xf>
    <xf numFmtId="164" fontId="17" fillId="0" borderId="22" xfId="0" applyNumberFormat="1" applyFont="1" applyBorder="1" applyAlignment="1">
      <alignment horizontal="right" vertical="center" wrapText="1" indent="5"/>
    </xf>
    <xf numFmtId="3" fontId="17" fillId="0" borderId="15" xfId="0" applyNumberFormat="1" applyFont="1" applyBorder="1" applyAlignment="1">
      <alignment horizontal="right" vertical="center" indent="5"/>
    </xf>
    <xf numFmtId="165" fontId="17" fillId="0" borderId="15" xfId="0" applyNumberFormat="1" applyFont="1" applyBorder="1" applyAlignment="1">
      <alignment horizontal="right" vertical="center" indent="5"/>
    </xf>
    <xf numFmtId="3" fontId="17" fillId="0" borderId="23" xfId="0" applyNumberFormat="1" applyFont="1" applyBorder="1" applyAlignment="1">
      <alignment horizontal="right" vertical="center" wrapText="1" indent="5"/>
    </xf>
    <xf numFmtId="164" fontId="17" fillId="0" borderId="24" xfId="0" applyNumberFormat="1" applyFont="1" applyBorder="1" applyAlignment="1">
      <alignment horizontal="right" vertical="center" wrapText="1" indent="5"/>
    </xf>
    <xf numFmtId="165" fontId="17" fillId="0" borderId="16" xfId="0" applyNumberFormat="1" applyFont="1" applyBorder="1" applyAlignment="1">
      <alignment horizontal="right" vertical="center" indent="5"/>
    </xf>
    <xf numFmtId="3" fontId="17" fillId="0" borderId="23" xfId="0" applyNumberFormat="1" applyFont="1" applyBorder="1" applyAlignment="1">
      <alignment horizontal="right" vertical="center" indent="5"/>
    </xf>
    <xf numFmtId="164" fontId="17" fillId="0" borderId="24" xfId="0" applyNumberFormat="1" applyFont="1" applyBorder="1" applyAlignment="1">
      <alignment horizontal="right" vertical="center" indent="5"/>
    </xf>
    <xf numFmtId="3" fontId="17" fillId="0" borderId="25" xfId="0" applyNumberFormat="1" applyFont="1" applyBorder="1" applyAlignment="1">
      <alignment horizontal="right" vertical="center" indent="5"/>
    </xf>
    <xf numFmtId="164" fontId="17" fillId="0" borderId="26" xfId="0" applyNumberFormat="1" applyFont="1" applyBorder="1" applyAlignment="1">
      <alignment horizontal="right" vertical="center" indent="5"/>
    </xf>
    <xf numFmtId="165" fontId="17" fillId="0" borderId="17" xfId="0" applyNumberFormat="1" applyFont="1" applyBorder="1" applyAlignment="1">
      <alignment horizontal="right" vertical="center" indent="5"/>
    </xf>
    <xf numFmtId="170" fontId="17" fillId="0" borderId="18" xfId="0" applyNumberFormat="1" applyFont="1" applyBorder="1" applyAlignment="1">
      <alignment horizontal="right" vertical="center" wrapText="1" indent="2"/>
    </xf>
    <xf numFmtId="3" fontId="17" fillId="0" borderId="21" xfId="0" applyNumberFormat="1" applyFont="1" applyBorder="1" applyAlignment="1">
      <alignment horizontal="right" vertical="center" wrapText="1" indent="4"/>
    </xf>
    <xf numFmtId="165" fontId="17" fillId="0" borderId="15" xfId="0" applyNumberFormat="1" applyFont="1" applyBorder="1" applyAlignment="1">
      <alignment horizontal="right" vertical="center" wrapText="1" indent="5"/>
    </xf>
    <xf numFmtId="165" fontId="17" fillId="0" borderId="15" xfId="0" applyNumberFormat="1" applyFont="1" applyBorder="1" applyAlignment="1">
      <alignment horizontal="center" vertical="center" wrapText="1"/>
    </xf>
    <xf numFmtId="3" fontId="17" fillId="0" borderId="19" xfId="0" applyNumberFormat="1" applyFont="1" applyBorder="1" applyAlignment="1">
      <alignment horizontal="right" vertical="center" wrapText="1" indent="3"/>
    </xf>
    <xf numFmtId="3" fontId="17" fillId="0" borderId="23" xfId="0" applyNumberFormat="1" applyFont="1" applyBorder="1" applyAlignment="1">
      <alignment horizontal="right" vertical="center" wrapText="1" indent="4"/>
    </xf>
    <xf numFmtId="165" fontId="17" fillId="0" borderId="16" xfId="0" applyNumberFormat="1" applyFont="1" applyBorder="1" applyAlignment="1">
      <alignment horizontal="right" vertical="center" wrapText="1" indent="5"/>
    </xf>
    <xf numFmtId="165" fontId="17" fillId="0" borderId="16" xfId="0" applyNumberFormat="1" applyFont="1" applyBorder="1" applyAlignment="1">
      <alignment horizontal="center" vertical="center" wrapText="1"/>
    </xf>
    <xf numFmtId="3" fontId="17" fillId="0" borderId="19" xfId="0" applyNumberFormat="1" applyFont="1" applyBorder="1" applyAlignment="1">
      <alignment horizontal="right" vertical="center" indent="3"/>
    </xf>
    <xf numFmtId="3" fontId="17" fillId="0" borderId="23" xfId="0" applyNumberFormat="1" applyFont="1" applyBorder="1" applyAlignment="1">
      <alignment horizontal="right" vertical="center" indent="4"/>
    </xf>
    <xf numFmtId="165" fontId="17" fillId="0" borderId="16" xfId="0" applyNumberFormat="1" applyFont="1" applyBorder="1" applyAlignment="1">
      <alignment horizontal="center" vertical="center"/>
    </xf>
    <xf numFmtId="3" fontId="17" fillId="0" borderId="20" xfId="0" applyNumberFormat="1" applyFont="1" applyBorder="1" applyAlignment="1">
      <alignment horizontal="right" vertical="center" indent="3"/>
    </xf>
    <xf numFmtId="165" fontId="17" fillId="0" borderId="26" xfId="0" applyNumberFormat="1" applyFont="1" applyBorder="1" applyAlignment="1">
      <alignment horizontal="right" vertical="center" indent="5"/>
    </xf>
    <xf numFmtId="3" fontId="17" fillId="0" borderId="25" xfId="0" applyNumberFormat="1" applyFont="1" applyBorder="1" applyAlignment="1">
      <alignment horizontal="right" vertical="center" indent="4"/>
    </xf>
    <xf numFmtId="165" fontId="17" fillId="0" borderId="17" xfId="0" applyNumberFormat="1" applyFont="1" applyBorder="1" applyAlignment="1">
      <alignment horizontal="center" vertical="center"/>
    </xf>
    <xf numFmtId="3" fontId="17" fillId="0" borderId="18" xfId="0" applyNumberFormat="1" applyFont="1" applyBorder="1" applyAlignment="1">
      <alignment horizontal="right" vertical="center" wrapText="1" indent="7"/>
    </xf>
    <xf numFmtId="3" fontId="17" fillId="0" borderId="15" xfId="0" applyNumberFormat="1" applyFont="1" applyBorder="1" applyAlignment="1">
      <alignment horizontal="right" vertical="center" wrapText="1" indent="8"/>
    </xf>
    <xf numFmtId="164" fontId="17" fillId="0" borderId="15" xfId="0" applyNumberFormat="1" applyFont="1" applyBorder="1" applyAlignment="1">
      <alignment horizontal="right" vertical="center" wrapText="1" indent="8"/>
    </xf>
    <xf numFmtId="3" fontId="17" fillId="0" borderId="19" xfId="0" applyNumberFormat="1" applyFont="1" applyBorder="1" applyAlignment="1">
      <alignment horizontal="right" vertical="center" wrapText="1" indent="7"/>
    </xf>
    <xf numFmtId="3" fontId="17" fillId="0" borderId="16" xfId="0" applyNumberFormat="1" applyFont="1" applyBorder="1" applyAlignment="1">
      <alignment horizontal="right" vertical="center" wrapText="1" indent="8"/>
    </xf>
    <xf numFmtId="164" fontId="17" fillId="0" borderId="16" xfId="0" applyNumberFormat="1" applyFont="1" applyBorder="1" applyAlignment="1">
      <alignment horizontal="right" vertical="center" wrapText="1" indent="8"/>
    </xf>
    <xf numFmtId="3" fontId="17" fillId="0" borderId="19" xfId="0" applyNumberFormat="1" applyFont="1" applyBorder="1" applyAlignment="1">
      <alignment horizontal="right" vertical="center" indent="7"/>
    </xf>
    <xf numFmtId="3" fontId="17" fillId="0" borderId="16" xfId="0" applyNumberFormat="1" applyFont="1" applyBorder="1" applyAlignment="1">
      <alignment horizontal="right" vertical="center" indent="8"/>
    </xf>
    <xf numFmtId="164" fontId="17" fillId="0" borderId="16" xfId="0" applyNumberFormat="1" applyFont="1" applyBorder="1" applyAlignment="1">
      <alignment horizontal="right" vertical="center" indent="8"/>
    </xf>
    <xf numFmtId="3" fontId="17" fillId="0" borderId="20" xfId="0" applyNumberFormat="1" applyFont="1" applyBorder="1" applyAlignment="1">
      <alignment horizontal="right" vertical="center" indent="7"/>
    </xf>
    <xf numFmtId="3" fontId="17" fillId="0" borderId="17" xfId="0" applyNumberFormat="1" applyFont="1" applyBorder="1" applyAlignment="1">
      <alignment horizontal="right" vertical="center" indent="8"/>
    </xf>
    <xf numFmtId="164" fontId="17" fillId="0" borderId="17" xfId="0" applyNumberFormat="1" applyFont="1" applyBorder="1" applyAlignment="1">
      <alignment horizontal="right" vertical="center" indent="8"/>
    </xf>
    <xf numFmtId="3" fontId="17" fillId="0" borderId="18" xfId="0" applyNumberFormat="1" applyFont="1" applyBorder="1" applyAlignment="1">
      <alignment horizontal="right" vertical="center" wrapText="1" indent="2"/>
    </xf>
    <xf numFmtId="3" fontId="17" fillId="0" borderId="16" xfId="0" applyNumberFormat="1" applyFont="1" applyBorder="1" applyAlignment="1">
      <alignment horizontal="right" vertical="center" wrapText="1" indent="12"/>
    </xf>
    <xf numFmtId="3" fontId="17" fillId="0" borderId="16" xfId="0" quotePrefix="1" applyNumberFormat="1" applyFont="1" applyBorder="1" applyAlignment="1">
      <alignment horizontal="left" vertical="center" wrapText="1" indent="1"/>
    </xf>
    <xf numFmtId="3" fontId="17" fillId="0" borderId="16" xfId="0" applyNumberFormat="1" applyFont="1" applyBorder="1" applyAlignment="1">
      <alignment horizontal="right" vertical="center" indent="12"/>
    </xf>
    <xf numFmtId="3" fontId="17" fillId="0" borderId="17" xfId="0" applyNumberFormat="1" applyFont="1" applyBorder="1" applyAlignment="1">
      <alignment horizontal="right" vertical="center" indent="12"/>
    </xf>
    <xf numFmtId="3" fontId="17" fillId="0" borderId="24" xfId="0" applyNumberFormat="1" applyFont="1" applyBorder="1" applyAlignment="1">
      <alignment horizontal="left" vertical="center" indent="1"/>
    </xf>
    <xf numFmtId="165" fontId="17" fillId="0" borderId="15" xfId="0" applyNumberFormat="1" applyFont="1" applyBorder="1" applyAlignment="1">
      <alignment horizontal="center" vertical="center"/>
    </xf>
    <xf numFmtId="3" fontId="3" fillId="0" borderId="0" xfId="0" applyNumberFormat="1" applyFont="1" applyAlignment="1">
      <alignment vertical="center"/>
    </xf>
    <xf numFmtId="0" fontId="3" fillId="0" borderId="0" xfId="0" applyFont="1"/>
    <xf numFmtId="0" fontId="24" fillId="0" borderId="0" xfId="0" applyFont="1" applyAlignment="1">
      <alignment vertical="top" wrapText="1"/>
    </xf>
    <xf numFmtId="4" fontId="18" fillId="0" borderId="0" xfId="0" applyNumberFormat="1" applyFont="1" applyAlignment="1">
      <alignment vertical="center"/>
    </xf>
    <xf numFmtId="165" fontId="27" fillId="0" borderId="0" xfId="0" applyNumberFormat="1" applyFont="1"/>
    <xf numFmtId="3" fontId="17" fillId="0" borderId="15" xfId="0" applyNumberFormat="1" applyFont="1" applyBorder="1" applyAlignment="1">
      <alignment horizontal="right" vertical="center" wrapText="1" indent="6"/>
    </xf>
    <xf numFmtId="3" fontId="17" fillId="0" borderId="16" xfId="0" applyNumberFormat="1" applyFont="1" applyBorder="1" applyAlignment="1">
      <alignment horizontal="right" vertical="center" wrapText="1" indent="6"/>
    </xf>
    <xf numFmtId="3" fontId="17" fillId="0" borderId="16" xfId="0" applyNumberFormat="1" applyFont="1" applyBorder="1" applyAlignment="1">
      <alignment horizontal="right" vertical="center" indent="6"/>
    </xf>
    <xf numFmtId="3" fontId="17" fillId="0" borderId="17" xfId="0" applyNumberFormat="1" applyFont="1" applyBorder="1" applyAlignment="1">
      <alignment horizontal="right" vertical="center" indent="6"/>
    </xf>
    <xf numFmtId="3" fontId="17" fillId="0" borderId="18" xfId="0" applyNumberFormat="1" applyFont="1" applyBorder="1" applyAlignment="1">
      <alignment horizontal="right" vertical="center" wrapText="1" indent="5"/>
    </xf>
    <xf numFmtId="3" fontId="17" fillId="0" borderId="19" xfId="0" applyNumberFormat="1" applyFont="1" applyBorder="1" applyAlignment="1">
      <alignment horizontal="right" vertical="center" wrapText="1" indent="5"/>
    </xf>
    <xf numFmtId="3" fontId="17" fillId="0" borderId="19" xfId="0" applyNumberFormat="1" applyFont="1" applyBorder="1" applyAlignment="1">
      <alignment horizontal="right" vertical="center" indent="5"/>
    </xf>
    <xf numFmtId="3" fontId="17" fillId="0" borderId="20" xfId="0" applyNumberFormat="1" applyFont="1" applyBorder="1" applyAlignment="1">
      <alignment horizontal="right" vertical="center" indent="5"/>
    </xf>
    <xf numFmtId="3" fontId="1" fillId="0" borderId="0" xfId="0" applyNumberFormat="1" applyFont="1" applyAlignment="1">
      <alignment vertical="center"/>
    </xf>
    <xf numFmtId="0" fontId="17" fillId="0" borderId="0" xfId="1" applyFill="1" applyAlignment="1">
      <alignment horizontal="left" vertical="center" wrapText="1"/>
    </xf>
    <xf numFmtId="0" fontId="1" fillId="0" borderId="0" xfId="0" applyFont="1" applyAlignment="1">
      <alignment vertical="center"/>
    </xf>
    <xf numFmtId="1" fontId="11" fillId="0" borderId="0" xfId="0" applyNumberFormat="1" applyFont="1"/>
    <xf numFmtId="0" fontId="1" fillId="0" borderId="0" xfId="0" applyFont="1"/>
    <xf numFmtId="3" fontId="17" fillId="0" borderId="27" xfId="0" applyNumberFormat="1" applyFont="1" applyBorder="1" applyAlignment="1">
      <alignment horizontal="right" vertical="center" wrapText="1" indent="12"/>
    </xf>
    <xf numFmtId="3" fontId="17" fillId="0" borderId="28" xfId="0" applyNumberFormat="1" applyFont="1" applyBorder="1" applyAlignment="1">
      <alignment horizontal="right" vertical="center" wrapText="1" indent="12"/>
    </xf>
    <xf numFmtId="0" fontId="24" fillId="0" borderId="0" xfId="0" applyFont="1" applyAlignment="1">
      <alignment vertical="top"/>
    </xf>
    <xf numFmtId="3" fontId="1" fillId="0" borderId="0" xfId="0" applyNumberFormat="1" applyFont="1"/>
    <xf numFmtId="3" fontId="17" fillId="0" borderId="0" xfId="0" applyNumberFormat="1" applyFont="1" applyAlignment="1">
      <alignment vertical="top" wrapText="1"/>
    </xf>
    <xf numFmtId="165" fontId="17" fillId="0" borderId="24" xfId="0" applyNumberFormat="1" applyFont="1" applyBorder="1" applyAlignment="1">
      <alignment horizontal="right" vertical="center" indent="5"/>
    </xf>
    <xf numFmtId="0" fontId="0" fillId="0" borderId="0" xfId="0" applyAlignment="1">
      <alignment vertical="top" wrapTex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7" fillId="0" borderId="0" xfId="1" quotePrefix="1" applyFill="1" applyAlignment="1">
      <alignment horizontal="left" vertical="top" wrapText="1"/>
    </xf>
    <xf numFmtId="0" fontId="17" fillId="0" borderId="0" xfId="1" applyAlignment="1">
      <alignment horizontal="left" vertical="top" wrapText="1"/>
    </xf>
    <xf numFmtId="0" fontId="7" fillId="0" borderId="9"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3" fontId="17" fillId="0" borderId="0" xfId="0" quotePrefix="1" applyNumberFormat="1" applyFont="1" applyAlignment="1">
      <alignment vertical="center"/>
    </xf>
    <xf numFmtId="0" fontId="24"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4" fillId="0" borderId="0" xfId="0" applyFont="1" applyAlignment="1">
      <alignment horizontal="left" vertical="center" wrapText="1"/>
    </xf>
    <xf numFmtId="3" fontId="26" fillId="0" borderId="0" xfId="0" applyNumberFormat="1" applyFont="1" applyAlignment="1">
      <alignment horizontal="left" wrapText="1"/>
    </xf>
    <xf numFmtId="0" fontId="27"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vertical="top" wrapText="1"/>
    </xf>
    <xf numFmtId="0" fontId="24" fillId="0" borderId="0" xfId="0" applyFont="1" applyAlignment="1">
      <alignment horizontal="left" vertical="top" wrapText="1"/>
    </xf>
    <xf numFmtId="3" fontId="3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 fillId="0" borderId="0" xfId="0" applyNumberFormat="1" applyFont="1" applyAlignment="1">
      <alignment horizontal="left" vertical="top" wrapText="1"/>
    </xf>
    <xf numFmtId="0" fontId="0" fillId="0" borderId="0" xfId="0" applyAlignment="1">
      <alignment wrapText="1"/>
    </xf>
    <xf numFmtId="3" fontId="17" fillId="3" borderId="0" xfId="0" applyNumberFormat="1" applyFont="1" applyFill="1" applyAlignment="1">
      <alignment horizontal="left" vertical="top" wrapText="1"/>
    </xf>
    <xf numFmtId="0" fontId="24" fillId="3" borderId="0" xfId="0" applyFont="1" applyFill="1" applyAlignment="1">
      <alignment horizontal="left" vertical="top" wrapText="1"/>
    </xf>
    <xf numFmtId="3" fontId="17" fillId="0" borderId="0" xfId="0" applyNumberFormat="1" applyFont="1" applyAlignment="1">
      <alignment horizontal="left" vertical="top"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3" fontId="17" fillId="0" borderId="0" xfId="0" applyNumberFormat="1" applyFont="1" applyAlignment="1">
      <alignment horizontal="center" vertical="top" wrapText="1"/>
    </xf>
    <xf numFmtId="3" fontId="31"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xf numFmtId="0" fontId="17" fillId="0" borderId="0" xfId="0" applyFont="1" applyAlignment="1">
      <alignment horizontal="left" vertical="top" wrapText="1"/>
    </xf>
    <xf numFmtId="0" fontId="16" fillId="0" borderId="13" xfId="0" applyFont="1" applyBorder="1" applyAlignment="1">
      <alignment horizontal="center" vertical="center" wrapText="1"/>
    </xf>
    <xf numFmtId="0" fontId="40" fillId="0" borderId="3" xfId="0" applyFont="1" applyBorder="1" applyAlignment="1">
      <alignment horizontal="center" vertical="center" wrapText="1"/>
    </xf>
    <xf numFmtId="0" fontId="24" fillId="0" borderId="3" xfId="0" applyFont="1" applyBorder="1"/>
    <xf numFmtId="3" fontId="16" fillId="0" borderId="3" xfId="0" applyNumberFormat="1" applyFont="1" applyBorder="1" applyAlignment="1">
      <alignment horizontal="left" vertical="center" wrapText="1" indent="1"/>
    </xf>
    <xf numFmtId="0" fontId="24" fillId="0" borderId="4" xfId="0" applyFont="1" applyBorder="1" applyAlignment="1">
      <alignment horizontal="left" vertical="center" wrapText="1" indent="1"/>
    </xf>
    <xf numFmtId="0" fontId="16"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4" xfId="0" applyBorder="1" applyAlignment="1">
      <alignment horizontal="center" vertical="center" wrapText="1"/>
    </xf>
    <xf numFmtId="0" fontId="24" fillId="0" borderId="0" xfId="0" applyFont="1" applyAlignment="1">
      <alignment wrapText="1"/>
    </xf>
    <xf numFmtId="3" fontId="6" fillId="0" borderId="0" xfId="0" applyNumberFormat="1" applyFont="1" applyAlignment="1">
      <alignment horizontal="left" vertical="top" wrapText="1"/>
    </xf>
    <xf numFmtId="3" fontId="10" fillId="0" borderId="0" xfId="0" applyNumberFormat="1" applyFont="1" applyAlignment="1">
      <alignment horizontal="left" vertical="top" wrapText="1"/>
    </xf>
    <xf numFmtId="3" fontId="16"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3" fontId="16" fillId="0" borderId="5"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left" vertical="center" wrapText="1" indent="1"/>
    </xf>
    <xf numFmtId="0" fontId="34" fillId="0" borderId="1" xfId="0" applyFont="1" applyBorder="1" applyAlignment="1">
      <alignment horizontal="center" vertical="center" wrapText="1"/>
    </xf>
    <xf numFmtId="0" fontId="0" fillId="0" borderId="1" xfId="0" applyBorder="1" applyAlignment="1">
      <alignment wrapText="1"/>
    </xf>
    <xf numFmtId="0" fontId="32" fillId="0" borderId="2" xfId="0" applyFont="1" applyBorder="1" applyAlignment="1">
      <alignment horizontal="left" vertical="center" wrapText="1"/>
    </xf>
    <xf numFmtId="0" fontId="0" fillId="0" borderId="2" xfId="0" applyBorder="1" applyAlignment="1">
      <alignment vertical="center"/>
    </xf>
    <xf numFmtId="0" fontId="40" fillId="0" borderId="1" xfId="0" applyFont="1" applyBorder="1" applyAlignment="1">
      <alignment horizontal="center" vertical="center" wrapText="1"/>
    </xf>
    <xf numFmtId="3" fontId="31" fillId="3" borderId="2"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0" xfId="0" applyFont="1" applyAlignment="1">
      <alignment horizontal="left" vertical="top" wrapText="1"/>
    </xf>
    <xf numFmtId="0" fontId="32" fillId="0" borderId="0" xfId="0" applyFont="1" applyAlignment="1">
      <alignment horizontal="left" vertical="center" wrapText="1"/>
    </xf>
    <xf numFmtId="3" fontId="13" fillId="0" borderId="0" xfId="0" applyNumberFormat="1" applyFont="1" applyAlignment="1">
      <alignment horizontal="left" vertical="top" wrapText="1"/>
    </xf>
  </cellXfs>
  <cellStyles count="29">
    <cellStyle name="Hiperligação" xfId="1" builtinId="8" customBuilti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Hiperligação Visitada" xfId="24" builtinId="9" hidden="1"/>
    <cellStyle name="Hiperligação Visitada" xfId="25" builtinId="9" hidden="1"/>
    <cellStyle name="Hiperligação Visitada" xfId="26" builtinId="9" hidden="1"/>
    <cellStyle name="Hiperligação Visitada" xfId="27" builtinId="9" hidden="1"/>
    <cellStyle name="Hiperligação Visitada" xfId="28" builtinId="9" hidden="1"/>
    <cellStyle name="Normal" xfId="0" builtinId="0"/>
    <cellStyle name="Normal 54" xfId="2" xr:uid="{00000000-0005-0000-0000-000017000000}"/>
    <cellStyle name="ss15" xfId="5" xr:uid="{00000000-0005-0000-0000-000018000000}"/>
    <cellStyle name="ss16" xfId="3" xr:uid="{00000000-0005-0000-0000-000019000000}"/>
    <cellStyle name="ss17" xfId="6" xr:uid="{00000000-0005-0000-0000-00001A000000}"/>
    <cellStyle name="ss22" xfId="4" xr:uid="{00000000-0005-0000-0000-00001B000000}"/>
    <cellStyle name="ss23" xfId="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2.1'!$B$50:$B$71</c:f>
              <c:strCache>
                <c:ptCount val="22"/>
                <c:pt idx="0">
                  <c:v>Macau (China)</c:v>
                </c:pt>
                <c:pt idx="1">
                  <c:v>Austrália</c:v>
                </c:pt>
                <c:pt idx="2">
                  <c:v>Angola</c:v>
                </c:pt>
                <c:pt idx="3">
                  <c:v>Irlanda</c:v>
                </c:pt>
                <c:pt idx="4">
                  <c:v>Venezuela</c:v>
                </c:pt>
                <c:pt idx="5">
                  <c:v>Brasil</c:v>
                </c:pt>
                <c:pt idx="6">
                  <c:v>Suécia</c:v>
                </c:pt>
                <c:pt idx="7">
                  <c:v>Itália</c:v>
                </c:pt>
                <c:pt idx="8">
                  <c:v>Noruega</c:v>
                </c:pt>
                <c:pt idx="9">
                  <c:v>Áustria</c:v>
                </c:pt>
                <c:pt idx="10">
                  <c:v>EUA</c:v>
                </c:pt>
                <c:pt idx="11">
                  <c:v>Canadá</c:v>
                </c:pt>
                <c:pt idx="12">
                  <c:v>Moçambique</c:v>
                </c:pt>
                <c:pt idx="13">
                  <c:v>Dinamarca</c:v>
                </c:pt>
                <c:pt idx="14">
                  <c:v>Luxemburgo</c:v>
                </c:pt>
                <c:pt idx="15">
                  <c:v>Bélgica</c:v>
                </c:pt>
                <c:pt idx="16">
                  <c:v>Reino Unido</c:v>
                </c:pt>
                <c:pt idx="17">
                  <c:v>Holanda</c:v>
                </c:pt>
                <c:pt idx="18">
                  <c:v>Alemanha</c:v>
                </c:pt>
                <c:pt idx="19">
                  <c:v>França</c:v>
                </c:pt>
                <c:pt idx="20">
                  <c:v>Espanha</c:v>
                </c:pt>
                <c:pt idx="21">
                  <c:v>Suíça</c:v>
                </c:pt>
              </c:strCache>
            </c:strRef>
          </c:cat>
          <c:val>
            <c:numRef>
              <c:f>'Gráfico 2.1'!$C$50:$C$71</c:f>
              <c:numCache>
                <c:formatCode>#,##0</c:formatCode>
                <c:ptCount val="22"/>
                <c:pt idx="0">
                  <c:v>53</c:v>
                </c:pt>
                <c:pt idx="1">
                  <c:v>91</c:v>
                </c:pt>
                <c:pt idx="2">
                  <c:v>381</c:v>
                </c:pt>
                <c:pt idx="3">
                  <c:v>426</c:v>
                </c:pt>
                <c:pt idx="4" formatCode="General">
                  <c:v>532</c:v>
                </c:pt>
                <c:pt idx="5">
                  <c:v>547</c:v>
                </c:pt>
                <c:pt idx="6">
                  <c:v>688</c:v>
                </c:pt>
                <c:pt idx="7">
                  <c:v>702</c:v>
                </c:pt>
                <c:pt idx="8">
                  <c:v>709</c:v>
                </c:pt>
                <c:pt idx="9">
                  <c:v>778</c:v>
                </c:pt>
                <c:pt idx="10">
                  <c:v>890</c:v>
                </c:pt>
                <c:pt idx="11">
                  <c:v>1005</c:v>
                </c:pt>
                <c:pt idx="12">
                  <c:v>1439</c:v>
                </c:pt>
                <c:pt idx="13" formatCode="General">
                  <c:v>1818</c:v>
                </c:pt>
                <c:pt idx="14">
                  <c:v>3638</c:v>
                </c:pt>
                <c:pt idx="15">
                  <c:v>3857</c:v>
                </c:pt>
                <c:pt idx="16">
                  <c:v>4414</c:v>
                </c:pt>
                <c:pt idx="17">
                  <c:v>4892</c:v>
                </c:pt>
                <c:pt idx="18">
                  <c:v>6375</c:v>
                </c:pt>
                <c:pt idx="19">
                  <c:v>7426</c:v>
                </c:pt>
                <c:pt idx="20">
                  <c:v>11554</c:v>
                </c:pt>
                <c:pt idx="21">
                  <c:v>12652</c:v>
                </c:pt>
              </c:numCache>
            </c:numRef>
          </c:val>
          <c:extLst>
            <c:ext xmlns:c16="http://schemas.microsoft.com/office/drawing/2014/chart" uri="{C3380CC4-5D6E-409C-BE32-E72D297353CC}">
              <c16:uniqueId val="{00000000-6E81-4621-A9DC-7D68E010EB0D}"/>
            </c:ext>
          </c:extLst>
        </c:ser>
        <c:dLbls>
          <c:showLegendKey val="0"/>
          <c:showVal val="0"/>
          <c:showCatName val="0"/>
          <c:showSerName val="0"/>
          <c:showPercent val="0"/>
          <c:showBubbleSize val="0"/>
        </c:dLbls>
        <c:gapWidth val="50"/>
        <c:axId val="221095936"/>
        <c:axId val="220434944"/>
      </c:barChart>
      <c:catAx>
        <c:axId val="221095936"/>
        <c:scaling>
          <c:orientation val="minMax"/>
        </c:scaling>
        <c:delete val="0"/>
        <c:axPos val="l"/>
        <c:numFmt formatCode="General" sourceLinked="0"/>
        <c:majorTickMark val="none"/>
        <c:minorTickMark val="none"/>
        <c:tickLblPos val="nextTo"/>
        <c:crossAx val="220434944"/>
        <c:crosses val="autoZero"/>
        <c:auto val="1"/>
        <c:lblAlgn val="ctr"/>
        <c:lblOffset val="100"/>
        <c:noMultiLvlLbl val="0"/>
      </c:catAx>
      <c:valAx>
        <c:axId val="220434944"/>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95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2.10'!$B$50:$B$65</c:f>
              <c:strCache>
                <c:ptCount val="16"/>
                <c:pt idx="0">
                  <c:v>Irlanda</c:v>
                </c:pt>
                <c:pt idx="1">
                  <c:v>Noruega</c:v>
                </c:pt>
                <c:pt idx="2">
                  <c:v>Dinamarca</c:v>
                </c:pt>
                <c:pt idx="3">
                  <c:v>Suíça</c:v>
                </c:pt>
                <c:pt idx="4">
                  <c:v>Áustria</c:v>
                </c:pt>
                <c:pt idx="5">
                  <c:v>Reino Unido</c:v>
                </c:pt>
                <c:pt idx="6">
                  <c:v>Holanda</c:v>
                </c:pt>
                <c:pt idx="7">
                  <c:v>Macau (China)</c:v>
                </c:pt>
                <c:pt idx="8">
                  <c:v>Bélgica</c:v>
                </c:pt>
                <c:pt idx="9">
                  <c:v>Suécia</c:v>
                </c:pt>
                <c:pt idx="10">
                  <c:v>Espanha</c:v>
                </c:pt>
                <c:pt idx="11">
                  <c:v>Venezuela</c:v>
                </c:pt>
                <c:pt idx="12">
                  <c:v>Austrália</c:v>
                </c:pt>
                <c:pt idx="13">
                  <c:v>Canadá</c:v>
                </c:pt>
                <c:pt idx="14">
                  <c:v>França</c:v>
                </c:pt>
                <c:pt idx="15">
                  <c:v>Brasil</c:v>
                </c:pt>
              </c:strCache>
            </c:strRef>
          </c:cat>
          <c:val>
            <c:numRef>
              <c:f>'Gráfico 2.10'!$C$50:$C$65</c:f>
              <c:numCache>
                <c:formatCode>0.0</c:formatCode>
                <c:ptCount val="16"/>
                <c:pt idx="0">
                  <c:v>1.1639937920331092</c:v>
                </c:pt>
                <c:pt idx="1">
                  <c:v>2.664763264334999</c:v>
                </c:pt>
                <c:pt idx="2">
                  <c:v>4.1116371791677047</c:v>
                </c:pt>
                <c:pt idx="3">
                  <c:v>4.1684667347419682</c:v>
                </c:pt>
                <c:pt idx="4">
                  <c:v>5.1008968609865475</c:v>
                </c:pt>
                <c:pt idx="5">
                  <c:v>5.86447402098797</c:v>
                </c:pt>
                <c:pt idx="6">
                  <c:v>8.6242718051085667</c:v>
                </c:pt>
                <c:pt idx="7">
                  <c:v>10.664256665160416</c:v>
                </c:pt>
                <c:pt idx="8">
                  <c:v>10.794947046063545</c:v>
                </c:pt>
                <c:pt idx="9">
                  <c:v>16.948142261076892</c:v>
                </c:pt>
                <c:pt idx="10">
                  <c:v>18.996332916539703</c:v>
                </c:pt>
                <c:pt idx="11">
                  <c:v>35.500723356373577</c:v>
                </c:pt>
                <c:pt idx="12">
                  <c:v>37.995594713656388</c:v>
                </c:pt>
                <c:pt idx="13">
                  <c:v>41.620853435057406</c:v>
                </c:pt>
                <c:pt idx="14">
                  <c:v>52.626804555605482</c:v>
                </c:pt>
                <c:pt idx="15">
                  <c:v>60.035369495259907</c:v>
                </c:pt>
              </c:numCache>
            </c:numRef>
          </c:val>
          <c:extLst>
            <c:ext xmlns:c16="http://schemas.microsoft.com/office/drawing/2014/chart" uri="{C3380CC4-5D6E-409C-BE32-E72D297353CC}">
              <c16:uniqueId val="{00000000-2898-484E-BC72-2FEAE71CF567}"/>
            </c:ext>
          </c:extLst>
        </c:ser>
        <c:dLbls>
          <c:showLegendKey val="0"/>
          <c:showVal val="0"/>
          <c:showCatName val="0"/>
          <c:showSerName val="0"/>
          <c:showPercent val="0"/>
          <c:showBubbleSize val="0"/>
        </c:dLbls>
        <c:gapWidth val="50"/>
        <c:axId val="223126016"/>
        <c:axId val="220496448"/>
      </c:barChart>
      <c:catAx>
        <c:axId val="223126016"/>
        <c:scaling>
          <c:orientation val="minMax"/>
        </c:scaling>
        <c:delete val="0"/>
        <c:axPos val="l"/>
        <c:numFmt formatCode="General" sourceLinked="0"/>
        <c:majorTickMark val="none"/>
        <c:minorTickMark val="none"/>
        <c:tickLblPos val="nextTo"/>
        <c:crossAx val="220496448"/>
        <c:crosses val="autoZero"/>
        <c:auto val="1"/>
        <c:lblAlgn val="ctr"/>
        <c:lblOffset val="100"/>
        <c:noMultiLvlLbl val="0"/>
      </c:catAx>
      <c:valAx>
        <c:axId val="22049644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1260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2.11'!$B$51:$B$67</c:f>
              <c:strCache>
                <c:ptCount val="17"/>
                <c:pt idx="0">
                  <c:v>Dinamarca</c:v>
                </c:pt>
                <c:pt idx="1">
                  <c:v>Áustria</c:v>
                </c:pt>
                <c:pt idx="2">
                  <c:v>Irlanda</c:v>
                </c:pt>
                <c:pt idx="3">
                  <c:v>Itália</c:v>
                </c:pt>
                <c:pt idx="4">
                  <c:v>Holanda</c:v>
                </c:pt>
                <c:pt idx="5">
                  <c:v>Suécia</c:v>
                </c:pt>
                <c:pt idx="6">
                  <c:v>Noruega</c:v>
                </c:pt>
                <c:pt idx="7">
                  <c:v>Espanha</c:v>
                </c:pt>
                <c:pt idx="8">
                  <c:v>Austrália</c:v>
                </c:pt>
                <c:pt idx="9">
                  <c:v>Bélgica</c:v>
                </c:pt>
                <c:pt idx="10">
                  <c:v>Alemanha</c:v>
                </c:pt>
                <c:pt idx="11">
                  <c:v>Canadá</c:v>
                </c:pt>
                <c:pt idx="12">
                  <c:v>Luxemburgo</c:v>
                </c:pt>
                <c:pt idx="13">
                  <c:v>Reino Unido</c:v>
                </c:pt>
                <c:pt idx="14">
                  <c:v>França</c:v>
                </c:pt>
                <c:pt idx="15">
                  <c:v>EUA</c:v>
                </c:pt>
                <c:pt idx="16">
                  <c:v>Suíça</c:v>
                </c:pt>
              </c:strCache>
            </c:strRef>
          </c:cat>
          <c:val>
            <c:numRef>
              <c:f>'Gráfico 2.11'!$C$51:$C$67</c:f>
              <c:numCache>
                <c:formatCode>#,##0</c:formatCode>
                <c:ptCount val="17"/>
                <c:pt idx="0">
                  <c:v>5</c:v>
                </c:pt>
                <c:pt idx="1">
                  <c:v>6</c:v>
                </c:pt>
                <c:pt idx="2">
                  <c:v>32</c:v>
                </c:pt>
                <c:pt idx="3">
                  <c:v>37</c:v>
                </c:pt>
                <c:pt idx="4">
                  <c:v>82</c:v>
                </c:pt>
                <c:pt idx="5">
                  <c:v>139</c:v>
                </c:pt>
                <c:pt idx="6">
                  <c:v>155</c:v>
                </c:pt>
                <c:pt idx="7">
                  <c:v>264</c:v>
                </c:pt>
                <c:pt idx="8">
                  <c:v>301</c:v>
                </c:pt>
                <c:pt idx="9">
                  <c:v>522</c:v>
                </c:pt>
                <c:pt idx="10">
                  <c:v>620</c:v>
                </c:pt>
                <c:pt idx="11">
                  <c:v>933</c:v>
                </c:pt>
                <c:pt idx="12">
                  <c:v>1237</c:v>
                </c:pt>
                <c:pt idx="13">
                  <c:v>1645</c:v>
                </c:pt>
                <c:pt idx="14">
                  <c:v>1701</c:v>
                </c:pt>
                <c:pt idx="15">
                  <c:v>1896</c:v>
                </c:pt>
                <c:pt idx="16">
                  <c:v>2355</c:v>
                </c:pt>
              </c:numCache>
            </c:numRef>
          </c:val>
          <c:extLst>
            <c:ext xmlns:c16="http://schemas.microsoft.com/office/drawing/2014/chart" uri="{C3380CC4-5D6E-409C-BE32-E72D297353CC}">
              <c16:uniqueId val="{00000000-1999-4B20-B5D6-A949CEA7C964}"/>
            </c:ext>
          </c:extLst>
        </c:ser>
        <c:dLbls>
          <c:showLegendKey val="0"/>
          <c:showVal val="0"/>
          <c:showCatName val="0"/>
          <c:showSerName val="0"/>
          <c:showPercent val="0"/>
          <c:showBubbleSize val="0"/>
        </c:dLbls>
        <c:gapWidth val="50"/>
        <c:axId val="223128576"/>
        <c:axId val="220498752"/>
      </c:barChart>
      <c:catAx>
        <c:axId val="223128576"/>
        <c:scaling>
          <c:orientation val="minMax"/>
        </c:scaling>
        <c:delete val="0"/>
        <c:axPos val="l"/>
        <c:numFmt formatCode="General" sourceLinked="0"/>
        <c:majorTickMark val="none"/>
        <c:minorTickMark val="none"/>
        <c:tickLblPos val="nextTo"/>
        <c:crossAx val="220498752"/>
        <c:crosses val="autoZero"/>
        <c:auto val="1"/>
        <c:lblAlgn val="ctr"/>
        <c:lblOffset val="100"/>
        <c:noMultiLvlLbl val="0"/>
      </c:catAx>
      <c:valAx>
        <c:axId val="220498752"/>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128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D7F-42BD-BF72-DC10D0046814}"/>
              </c:ext>
            </c:extLst>
          </c:dPt>
          <c:dPt>
            <c:idx val="1"/>
            <c:invertIfNegative val="0"/>
            <c:bubble3D val="0"/>
            <c:spPr>
              <a:solidFill>
                <a:srgbClr val="C00000"/>
              </a:solidFill>
            </c:spPr>
            <c:extLst>
              <c:ext xmlns:c16="http://schemas.microsoft.com/office/drawing/2014/chart" uri="{C3380CC4-5D6E-409C-BE32-E72D297353CC}">
                <c16:uniqueId val="{00000003-CD7F-42BD-BF72-DC10D0046814}"/>
              </c:ext>
            </c:extLst>
          </c:dPt>
          <c:dPt>
            <c:idx val="2"/>
            <c:invertIfNegative val="0"/>
            <c:bubble3D val="0"/>
            <c:spPr>
              <a:solidFill>
                <a:srgbClr val="C00000"/>
              </a:solidFill>
            </c:spPr>
            <c:extLst>
              <c:ext xmlns:c16="http://schemas.microsoft.com/office/drawing/2014/chart" uri="{C3380CC4-5D6E-409C-BE32-E72D297353CC}">
                <c16:uniqueId val="{00000005-CD7F-42BD-BF72-DC10D0046814}"/>
              </c:ext>
            </c:extLst>
          </c:dPt>
          <c:dPt>
            <c:idx val="3"/>
            <c:invertIfNegative val="0"/>
            <c:bubble3D val="0"/>
            <c:spPr>
              <a:solidFill>
                <a:srgbClr val="C00000"/>
              </a:solidFill>
            </c:spPr>
            <c:extLst>
              <c:ext xmlns:c16="http://schemas.microsoft.com/office/drawing/2014/chart" uri="{C3380CC4-5D6E-409C-BE32-E72D297353CC}">
                <c16:uniqueId val="{00000007-CD7F-42BD-BF72-DC10D0046814}"/>
              </c:ext>
            </c:extLst>
          </c:dPt>
          <c:dPt>
            <c:idx val="4"/>
            <c:invertIfNegative val="0"/>
            <c:bubble3D val="0"/>
            <c:spPr>
              <a:solidFill>
                <a:srgbClr val="C00000"/>
              </a:solidFill>
            </c:spPr>
            <c:extLst>
              <c:ext xmlns:c16="http://schemas.microsoft.com/office/drawing/2014/chart" uri="{C3380CC4-5D6E-409C-BE32-E72D297353CC}">
                <c16:uniqueId val="{00000009-CD7F-42BD-BF72-DC10D0046814}"/>
              </c:ext>
            </c:extLst>
          </c:dPt>
          <c:dPt>
            <c:idx val="5"/>
            <c:invertIfNegative val="0"/>
            <c:bubble3D val="0"/>
            <c:spPr>
              <a:solidFill>
                <a:schemeClr val="tx2"/>
              </a:solidFill>
            </c:spPr>
            <c:extLst>
              <c:ext xmlns:c16="http://schemas.microsoft.com/office/drawing/2014/chart" uri="{C3380CC4-5D6E-409C-BE32-E72D297353CC}">
                <c16:uniqueId val="{0000000B-CD7F-42BD-BF72-DC10D0046814}"/>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CD7F-42BD-BF72-DC10D0046814}"/>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CD7F-42BD-BF72-DC10D0046814}"/>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5059-498C-A735-8018CF33DBD2}"/>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5059-498C-A735-8018CF33DBD2}"/>
              </c:ext>
            </c:extLst>
          </c:dPt>
          <c:cat>
            <c:strRef>
              <c:f>'Gráfico 2.12'!$B$49:$B$65</c:f>
              <c:strCache>
                <c:ptCount val="17"/>
                <c:pt idx="0">
                  <c:v>Reino Unido</c:v>
                </c:pt>
                <c:pt idx="1">
                  <c:v>Espanha *</c:v>
                </c:pt>
                <c:pt idx="2">
                  <c:v>Alemanha</c:v>
                </c:pt>
                <c:pt idx="3">
                  <c:v>Austrália *</c:v>
                </c:pt>
                <c:pt idx="4">
                  <c:v>Dinamarca</c:v>
                </c:pt>
                <c:pt idx="5">
                  <c:v>Áustria</c:v>
                </c:pt>
                <c:pt idx="6">
                  <c:v>Holanda *</c:v>
                </c:pt>
                <c:pt idx="7">
                  <c:v>Itália *</c:v>
                </c:pt>
                <c:pt idx="8">
                  <c:v>Luxemburgo</c:v>
                </c:pt>
                <c:pt idx="9">
                  <c:v>Noruega</c:v>
                </c:pt>
                <c:pt idx="10">
                  <c:v>Suécia</c:v>
                </c:pt>
                <c:pt idx="11">
                  <c:v>Irlanda *</c:v>
                </c:pt>
                <c:pt idx="12">
                  <c:v>Bélgica</c:v>
                </c:pt>
                <c:pt idx="13">
                  <c:v>Suíça</c:v>
                </c:pt>
                <c:pt idx="14">
                  <c:v>EUA *</c:v>
                </c:pt>
                <c:pt idx="15">
                  <c:v>França *</c:v>
                </c:pt>
                <c:pt idx="16">
                  <c:v>Canadá *</c:v>
                </c:pt>
              </c:strCache>
            </c:strRef>
          </c:cat>
          <c:val>
            <c:numRef>
              <c:f>'Gráfico 2.12'!$C$49:$C$65</c:f>
              <c:numCache>
                <c:formatCode>#,##0</c:formatCode>
                <c:ptCount val="17"/>
                <c:pt idx="0">
                  <c:v>-905</c:v>
                </c:pt>
                <c:pt idx="1">
                  <c:v>-520</c:v>
                </c:pt>
                <c:pt idx="2">
                  <c:v>-95</c:v>
                </c:pt>
                <c:pt idx="3">
                  <c:v>-80</c:v>
                </c:pt>
                <c:pt idx="4">
                  <c:v>-4</c:v>
                </c:pt>
                <c:pt idx="5">
                  <c:v>-2</c:v>
                </c:pt>
                <c:pt idx="6">
                  <c:v>5</c:v>
                </c:pt>
                <c:pt idx="7">
                  <c:v>7</c:v>
                </c:pt>
                <c:pt idx="8">
                  <c:v>10</c:v>
                </c:pt>
                <c:pt idx="9">
                  <c:v>11</c:v>
                </c:pt>
                <c:pt idx="10">
                  <c:v>12</c:v>
                </c:pt>
                <c:pt idx="11">
                  <c:v>22</c:v>
                </c:pt>
                <c:pt idx="12">
                  <c:v>101</c:v>
                </c:pt>
                <c:pt idx="13">
                  <c:v>132</c:v>
                </c:pt>
                <c:pt idx="14">
                  <c:v>341</c:v>
                </c:pt>
                <c:pt idx="15">
                  <c:v>573</c:v>
                </c:pt>
                <c:pt idx="16">
                  <c:v>594</c:v>
                </c:pt>
              </c:numCache>
            </c:numRef>
          </c:val>
          <c:extLst>
            <c:ext xmlns:c16="http://schemas.microsoft.com/office/drawing/2014/chart" uri="{C3380CC4-5D6E-409C-BE32-E72D297353CC}">
              <c16:uniqueId val="{00000010-CD7F-42BD-BF72-DC10D0046814}"/>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2.13'!$B$50:$B$67</c:f>
              <c:strCache>
                <c:ptCount val="18"/>
                <c:pt idx="0">
                  <c:v>Dinamarca</c:v>
                </c:pt>
                <c:pt idx="1">
                  <c:v>Suécia</c:v>
                </c:pt>
                <c:pt idx="2">
                  <c:v>Áustria</c:v>
                </c:pt>
                <c:pt idx="3">
                  <c:v>Moçambique</c:v>
                </c:pt>
                <c:pt idx="4">
                  <c:v>Noruega</c:v>
                </c:pt>
                <c:pt idx="5">
                  <c:v>Itália</c:v>
                </c:pt>
                <c:pt idx="6">
                  <c:v>Irlanda</c:v>
                </c:pt>
                <c:pt idx="7">
                  <c:v>Macau (China)</c:v>
                </c:pt>
                <c:pt idx="8">
                  <c:v>Canadá</c:v>
                </c:pt>
                <c:pt idx="9">
                  <c:v>Holanda</c:v>
                </c:pt>
                <c:pt idx="10">
                  <c:v>EUA</c:v>
                </c:pt>
                <c:pt idx="11">
                  <c:v>Bélgica</c:v>
                </c:pt>
                <c:pt idx="12">
                  <c:v>Luxemburgo</c:v>
                </c:pt>
                <c:pt idx="13">
                  <c:v>Espanha</c:v>
                </c:pt>
                <c:pt idx="14">
                  <c:v>Alemanha</c:v>
                </c:pt>
                <c:pt idx="15">
                  <c:v>Suíça</c:v>
                </c:pt>
                <c:pt idx="16">
                  <c:v>Reino Unido</c:v>
                </c:pt>
                <c:pt idx="17">
                  <c:v>França</c:v>
                </c:pt>
              </c:strCache>
            </c:strRef>
          </c:cat>
          <c:val>
            <c:numRef>
              <c:f>'Gráfico 2.13'!$C$50:$C$67</c:f>
              <c:numCache>
                <c:formatCode>General</c:formatCode>
                <c:ptCount val="18"/>
                <c:pt idx="0">
                  <c:v>3789</c:v>
                </c:pt>
                <c:pt idx="1">
                  <c:v>3983</c:v>
                </c:pt>
                <c:pt idx="2">
                  <c:v>4799</c:v>
                </c:pt>
                <c:pt idx="3">
                  <c:v>5560</c:v>
                </c:pt>
                <c:pt idx="4">
                  <c:v>5970</c:v>
                </c:pt>
                <c:pt idx="5">
                  <c:v>7064</c:v>
                </c:pt>
                <c:pt idx="6">
                  <c:v>8310</c:v>
                </c:pt>
                <c:pt idx="7">
                  <c:v>8991</c:v>
                </c:pt>
                <c:pt idx="8">
                  <c:v>24270</c:v>
                </c:pt>
                <c:pt idx="9">
                  <c:v>31226</c:v>
                </c:pt>
                <c:pt idx="10">
                  <c:v>34793</c:v>
                </c:pt>
                <c:pt idx="11">
                  <c:v>53314</c:v>
                </c:pt>
                <c:pt idx="12">
                  <c:v>92101</c:v>
                </c:pt>
                <c:pt idx="13">
                  <c:v>103656</c:v>
                </c:pt>
                <c:pt idx="14">
                  <c:v>140275</c:v>
                </c:pt>
                <c:pt idx="15">
                  <c:v>255250</c:v>
                </c:pt>
                <c:pt idx="16">
                  <c:v>268245</c:v>
                </c:pt>
                <c:pt idx="17">
                  <c:v>548600</c:v>
                </c:pt>
              </c:numCache>
            </c:numRef>
          </c:val>
          <c:extLst>
            <c:ext xmlns:c16="http://schemas.microsoft.com/office/drawing/2014/chart" uri="{C3380CC4-5D6E-409C-BE32-E72D297353CC}">
              <c16:uniqueId val="{00000000-E942-4BC2-9C99-714995A7BF26}"/>
            </c:ext>
          </c:extLst>
        </c:ser>
        <c:dLbls>
          <c:showLegendKey val="0"/>
          <c:showVal val="0"/>
          <c:showCatName val="0"/>
          <c:showSerName val="0"/>
          <c:showPercent val="0"/>
          <c:showBubbleSize val="0"/>
        </c:dLbls>
        <c:gapWidth val="50"/>
        <c:axId val="222977024"/>
        <c:axId val="220503360"/>
      </c:barChart>
      <c:catAx>
        <c:axId val="222977024"/>
        <c:scaling>
          <c:orientation val="minMax"/>
        </c:scaling>
        <c:delete val="0"/>
        <c:axPos val="l"/>
        <c:numFmt formatCode="General" sourceLinked="0"/>
        <c:majorTickMark val="none"/>
        <c:minorTickMark val="none"/>
        <c:tickLblPos val="nextTo"/>
        <c:crossAx val="220503360"/>
        <c:crosses val="autoZero"/>
        <c:auto val="1"/>
        <c:lblAlgn val="ctr"/>
        <c:lblOffset val="100"/>
        <c:noMultiLvlLbl val="0"/>
      </c:catAx>
      <c:valAx>
        <c:axId val="220503360"/>
        <c:scaling>
          <c:orientation val="minMax"/>
        </c:scaling>
        <c:delete val="0"/>
        <c:axPos val="b"/>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29770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FDF7-4783-A79E-429DCD6AEA7D}"/>
              </c:ext>
            </c:extLst>
          </c:dPt>
          <c:dPt>
            <c:idx val="1"/>
            <c:invertIfNegative val="0"/>
            <c:bubble3D val="0"/>
            <c:extLst>
              <c:ext xmlns:c16="http://schemas.microsoft.com/office/drawing/2014/chart" uri="{C3380CC4-5D6E-409C-BE32-E72D297353CC}">
                <c16:uniqueId val="{00000003-FDF7-4783-A79E-429DCD6AEA7D}"/>
              </c:ext>
            </c:extLst>
          </c:dPt>
          <c:dPt>
            <c:idx val="2"/>
            <c:invertIfNegative val="0"/>
            <c:bubble3D val="0"/>
            <c:extLst>
              <c:ext xmlns:c16="http://schemas.microsoft.com/office/drawing/2014/chart" uri="{C3380CC4-5D6E-409C-BE32-E72D297353CC}">
                <c16:uniqueId val="{00000005-FDF7-4783-A79E-429DCD6AEA7D}"/>
              </c:ext>
            </c:extLst>
          </c:dPt>
          <c:dPt>
            <c:idx val="3"/>
            <c:invertIfNegative val="0"/>
            <c:bubble3D val="0"/>
            <c:spPr>
              <a:solidFill>
                <a:schemeClr val="accent1">
                  <a:lumMod val="75000"/>
                </a:schemeClr>
              </a:solidFill>
              <a:ln>
                <a:solidFill>
                  <a:schemeClr val="tx2"/>
                </a:solidFill>
              </a:ln>
            </c:spPr>
            <c:extLst>
              <c:ext xmlns:c16="http://schemas.microsoft.com/office/drawing/2014/chart" uri="{C3380CC4-5D6E-409C-BE32-E72D297353CC}">
                <c16:uniqueId val="{00000007-FDF7-4783-A79E-429DCD6AEA7D}"/>
              </c:ext>
            </c:extLst>
          </c:dPt>
          <c:dPt>
            <c:idx val="4"/>
            <c:invertIfNegative val="0"/>
            <c:bubble3D val="0"/>
            <c:extLst>
              <c:ext xmlns:c16="http://schemas.microsoft.com/office/drawing/2014/chart" uri="{C3380CC4-5D6E-409C-BE32-E72D297353CC}">
                <c16:uniqueId val="{00000009-FDF7-4783-A79E-429DCD6AEA7D}"/>
              </c:ext>
            </c:extLst>
          </c:dPt>
          <c:dPt>
            <c:idx val="5"/>
            <c:invertIfNegative val="0"/>
            <c:bubble3D val="0"/>
            <c:extLst>
              <c:ext xmlns:c16="http://schemas.microsoft.com/office/drawing/2014/chart" uri="{C3380CC4-5D6E-409C-BE32-E72D297353CC}">
                <c16:uniqueId val="{0000000B-FDF7-4783-A79E-429DCD6AEA7D}"/>
              </c:ext>
            </c:extLst>
          </c:dPt>
          <c:dPt>
            <c:idx val="6"/>
            <c:invertIfNegative val="0"/>
            <c:bubble3D val="0"/>
            <c:extLst>
              <c:ext xmlns:c16="http://schemas.microsoft.com/office/drawing/2014/chart" uri="{C3380CC4-5D6E-409C-BE32-E72D297353CC}">
                <c16:uniqueId val="{0000000D-FDF7-4783-A79E-429DCD6AEA7D}"/>
              </c:ext>
            </c:extLst>
          </c:dPt>
          <c:dPt>
            <c:idx val="7"/>
            <c:invertIfNegative val="0"/>
            <c:bubble3D val="0"/>
            <c:extLst>
              <c:ext xmlns:c16="http://schemas.microsoft.com/office/drawing/2014/chart" uri="{C3380CC4-5D6E-409C-BE32-E72D297353CC}">
                <c16:uniqueId val="{0000000F-FDF7-4783-A79E-429DCD6AEA7D}"/>
              </c:ext>
            </c:extLst>
          </c:dPt>
          <c:cat>
            <c:strRef>
              <c:extLst>
                <c:ext xmlns:c15="http://schemas.microsoft.com/office/drawing/2012/chart" uri="{02D57815-91ED-43cb-92C2-25804820EDAC}">
                  <c15:fullRef>
                    <c15:sqref>'Gráfico 2.14'!$B$49:$B$66</c15:sqref>
                  </c15:fullRef>
                </c:ext>
              </c:extLst>
              <c:f>'Gráfico 2.14'!$B$49:$B$60</c:f>
              <c:strCache>
                <c:ptCount val="12"/>
                <c:pt idx="0">
                  <c:v>Luxemburgo</c:v>
                </c:pt>
                <c:pt idx="1">
                  <c:v>Dinamarca</c:v>
                </c:pt>
                <c:pt idx="2">
                  <c:v>Áustria</c:v>
                </c:pt>
                <c:pt idx="3">
                  <c:v>Suécia</c:v>
                </c:pt>
                <c:pt idx="4">
                  <c:v>Noruega</c:v>
                </c:pt>
                <c:pt idx="5">
                  <c:v>Itália *</c:v>
                </c:pt>
                <c:pt idx="6">
                  <c:v>Alemanha</c:v>
                </c:pt>
                <c:pt idx="7">
                  <c:v>Suíça</c:v>
                </c:pt>
                <c:pt idx="8">
                  <c:v>Holanda</c:v>
                </c:pt>
                <c:pt idx="9">
                  <c:v>Bélgica</c:v>
                </c:pt>
                <c:pt idx="10">
                  <c:v>Espanha</c:v>
                </c:pt>
                <c:pt idx="11">
                  <c:v>França</c:v>
                </c:pt>
              </c:strCache>
            </c:strRef>
          </c:cat>
          <c:val>
            <c:numRef>
              <c:extLst>
                <c:ext xmlns:c15="http://schemas.microsoft.com/office/drawing/2012/chart" uri="{02D57815-91ED-43cb-92C2-25804820EDAC}">
                  <c15:fullRef>
                    <c15:sqref>'Gráfico 2.14'!$C$49:$C$66</c15:sqref>
                  </c15:fullRef>
                </c:ext>
              </c:extLst>
              <c:f>'Gráfico 2.14'!$C$49:$C$60</c:f>
              <c:numCache>
                <c:formatCode>#,##0</c:formatCode>
                <c:ptCount val="12"/>
                <c:pt idx="0">
                  <c:v>-1577</c:v>
                </c:pt>
                <c:pt idx="1">
                  <c:v>303</c:v>
                </c:pt>
                <c:pt idx="2">
                  <c:v>345</c:v>
                </c:pt>
                <c:pt idx="3">
                  <c:v>367</c:v>
                </c:pt>
                <c:pt idx="4">
                  <c:v>405</c:v>
                </c:pt>
                <c:pt idx="5">
                  <c:v>481</c:v>
                </c:pt>
                <c:pt idx="6">
                  <c:v>840</c:v>
                </c:pt>
                <c:pt idx="7">
                  <c:v>1661</c:v>
                </c:pt>
                <c:pt idx="8">
                  <c:v>3224</c:v>
                </c:pt>
                <c:pt idx="9">
                  <c:v>3453</c:v>
                </c:pt>
                <c:pt idx="10">
                  <c:v>4782</c:v>
                </c:pt>
                <c:pt idx="11">
                  <c:v>13500</c:v>
                </c:pt>
              </c:numCache>
            </c:numRef>
          </c:val>
          <c:extLst>
            <c:ext xmlns:c16="http://schemas.microsoft.com/office/drawing/2014/chart" uri="{C3380CC4-5D6E-409C-BE32-E72D297353CC}">
              <c16:uniqueId val="{00000010-FDF7-4783-A79E-429DCD6AEA7D}"/>
            </c:ext>
          </c:extLst>
        </c:ser>
        <c:dLbls>
          <c:showLegendKey val="0"/>
          <c:showVal val="0"/>
          <c:showCatName val="0"/>
          <c:showSerName val="0"/>
          <c:showPercent val="0"/>
          <c:showBubbleSize val="0"/>
        </c:dLbls>
        <c:gapWidth val="50"/>
        <c:axId val="222691328"/>
        <c:axId val="222873280"/>
      </c:barChart>
      <c:catAx>
        <c:axId val="222691328"/>
        <c:scaling>
          <c:orientation val="minMax"/>
        </c:scaling>
        <c:delete val="1"/>
        <c:axPos val="l"/>
        <c:numFmt formatCode="General" sourceLinked="0"/>
        <c:majorTickMark val="none"/>
        <c:minorTickMark val="none"/>
        <c:tickLblPos val="low"/>
        <c:crossAx val="222873280"/>
        <c:crosses val="autoZero"/>
        <c:auto val="1"/>
        <c:lblAlgn val="ctr"/>
        <c:lblOffset val="100"/>
        <c:noMultiLvlLbl val="0"/>
      </c:catAx>
      <c:valAx>
        <c:axId val="22287328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691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2.15'!$B$50:$B$72</c:f>
              <c:strCache>
                <c:ptCount val="23"/>
                <c:pt idx="0">
                  <c:v>Noruega</c:v>
                </c:pt>
                <c:pt idx="1">
                  <c:v>Dinamarca</c:v>
                </c:pt>
                <c:pt idx="2">
                  <c:v>Suécia</c:v>
                </c:pt>
                <c:pt idx="3">
                  <c:v>Áustria</c:v>
                </c:pt>
                <c:pt idx="4">
                  <c:v>Itália</c:v>
                </c:pt>
                <c:pt idx="5">
                  <c:v>Irlanda</c:v>
                </c:pt>
                <c:pt idx="6">
                  <c:v>Cabo Verde</c:v>
                </c:pt>
                <c:pt idx="7">
                  <c:v>Holanda</c:v>
                </c:pt>
                <c:pt idx="8">
                  <c:v>Austrália</c:v>
                </c:pt>
                <c:pt idx="9">
                  <c:v>Moçambique</c:v>
                </c:pt>
                <c:pt idx="10">
                  <c:v>Bélgica</c:v>
                </c:pt>
                <c:pt idx="11">
                  <c:v>Angola</c:v>
                </c:pt>
                <c:pt idx="12">
                  <c:v>Espanha</c:v>
                </c:pt>
                <c:pt idx="13">
                  <c:v>Macau (China)</c:v>
                </c:pt>
                <c:pt idx="14">
                  <c:v>Luxemburgo</c:v>
                </c:pt>
                <c:pt idx="15">
                  <c:v>Canadá</c:v>
                </c:pt>
                <c:pt idx="16">
                  <c:v>Venezuela</c:v>
                </c:pt>
                <c:pt idx="17">
                  <c:v>Alemanha</c:v>
                </c:pt>
                <c:pt idx="18">
                  <c:v>EUA</c:v>
                </c:pt>
                <c:pt idx="19">
                  <c:v>Reino Unido</c:v>
                </c:pt>
                <c:pt idx="20">
                  <c:v>Suíça</c:v>
                </c:pt>
                <c:pt idx="21">
                  <c:v>Brasil</c:v>
                </c:pt>
                <c:pt idx="22">
                  <c:v>França</c:v>
                </c:pt>
              </c:strCache>
            </c:strRef>
          </c:cat>
          <c:val>
            <c:numRef>
              <c:f>'Gráfico 2.15'!$C$50:$C$72</c:f>
              <c:numCache>
                <c:formatCode>#,##0</c:formatCode>
                <c:ptCount val="23"/>
                <c:pt idx="0">
                  <c:v>2032</c:v>
                </c:pt>
                <c:pt idx="1">
                  <c:v>3943</c:v>
                </c:pt>
                <c:pt idx="2">
                  <c:v>4953</c:v>
                </c:pt>
                <c:pt idx="3">
                  <c:v>5670</c:v>
                </c:pt>
                <c:pt idx="4">
                  <c:v>6299</c:v>
                </c:pt>
                <c:pt idx="5">
                  <c:v>10516</c:v>
                </c:pt>
                <c:pt idx="6">
                  <c:v>19076</c:v>
                </c:pt>
                <c:pt idx="7">
                  <c:v>35779</c:v>
                </c:pt>
                <c:pt idx="8">
                  <c:v>39780</c:v>
                </c:pt>
                <c:pt idx="9">
                  <c:v>41344</c:v>
                </c:pt>
                <c:pt idx="10">
                  <c:v>74807</c:v>
                </c:pt>
                <c:pt idx="11">
                  <c:v>111718</c:v>
                </c:pt>
                <c:pt idx="12">
                  <c:v>121617</c:v>
                </c:pt>
                <c:pt idx="13">
                  <c:v>122157</c:v>
                </c:pt>
                <c:pt idx="14">
                  <c:v>136918</c:v>
                </c:pt>
                <c:pt idx="15">
                  <c:v>166651</c:v>
                </c:pt>
                <c:pt idx="16">
                  <c:v>181785</c:v>
                </c:pt>
                <c:pt idx="17">
                  <c:v>229033</c:v>
                </c:pt>
                <c:pt idx="18">
                  <c:v>238824</c:v>
                </c:pt>
                <c:pt idx="19">
                  <c:v>370603</c:v>
                </c:pt>
                <c:pt idx="20">
                  <c:v>452806</c:v>
                </c:pt>
                <c:pt idx="21">
                  <c:v>661721</c:v>
                </c:pt>
                <c:pt idx="22">
                  <c:v>1368914</c:v>
                </c:pt>
              </c:numCache>
            </c:numRef>
          </c:val>
          <c:extLst>
            <c:ext xmlns:c16="http://schemas.microsoft.com/office/drawing/2014/chart" uri="{C3380CC4-5D6E-409C-BE32-E72D297353CC}">
              <c16:uniqueId val="{00000000-0957-4C03-B9DF-CE9B3A0BBF24}"/>
            </c:ext>
          </c:extLst>
        </c:ser>
        <c:dLbls>
          <c:showLegendKey val="0"/>
          <c:showVal val="0"/>
          <c:showCatName val="0"/>
          <c:showSerName val="0"/>
          <c:showPercent val="0"/>
          <c:showBubbleSize val="0"/>
        </c:dLbls>
        <c:gapWidth val="40"/>
        <c:axId val="221376512"/>
        <c:axId val="222876160"/>
      </c:barChart>
      <c:catAx>
        <c:axId val="221376512"/>
        <c:scaling>
          <c:orientation val="minMax"/>
        </c:scaling>
        <c:delete val="0"/>
        <c:axPos val="l"/>
        <c:numFmt formatCode="General" sourceLinked="0"/>
        <c:majorTickMark val="none"/>
        <c:minorTickMark val="none"/>
        <c:tickLblPos val="nextTo"/>
        <c:crossAx val="222876160"/>
        <c:crosses val="autoZero"/>
        <c:auto val="1"/>
        <c:lblAlgn val="ctr"/>
        <c:lblOffset val="100"/>
        <c:noMultiLvlLbl val="0"/>
      </c:catAx>
      <c:valAx>
        <c:axId val="222876160"/>
        <c:scaling>
          <c:orientation val="minMax"/>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6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2.2'!$B$50:$B$68</c:f>
              <c:strCache>
                <c:ptCount val="19"/>
                <c:pt idx="0">
                  <c:v>Austrália</c:v>
                </c:pt>
                <c:pt idx="1">
                  <c:v>EUA</c:v>
                </c:pt>
                <c:pt idx="2">
                  <c:v>Itália</c:v>
                </c:pt>
                <c:pt idx="3">
                  <c:v>Venezuela</c:v>
                </c:pt>
                <c:pt idx="4">
                  <c:v>Canadá</c:v>
                </c:pt>
                <c:pt idx="5">
                  <c:v>Áustria</c:v>
                </c:pt>
                <c:pt idx="6">
                  <c:v>Alemanha</c:v>
                </c:pt>
                <c:pt idx="7">
                  <c:v>Irlanda</c:v>
                </c:pt>
                <c:pt idx="8">
                  <c:v>Suécia</c:v>
                </c:pt>
                <c:pt idx="9">
                  <c:v>Espanha</c:v>
                </c:pt>
                <c:pt idx="10">
                  <c:v>Noruega</c:v>
                </c:pt>
                <c:pt idx="11">
                  <c:v>Holanda</c:v>
                </c:pt>
                <c:pt idx="12">
                  <c:v>França</c:v>
                </c:pt>
                <c:pt idx="13">
                  <c:v>Brasil</c:v>
                </c:pt>
                <c:pt idx="14">
                  <c:v>Dinamarca</c:v>
                </c:pt>
                <c:pt idx="15">
                  <c:v>Bélgica</c:v>
                </c:pt>
                <c:pt idx="16">
                  <c:v>Suíça</c:v>
                </c:pt>
                <c:pt idx="17">
                  <c:v>Macau (China)</c:v>
                </c:pt>
                <c:pt idx="18">
                  <c:v>Luxemburgo</c:v>
                </c:pt>
              </c:strCache>
            </c:strRef>
          </c:cat>
          <c:val>
            <c:numRef>
              <c:f>'Gráfico 2.2'!$C$50:$C$68</c:f>
              <c:numCache>
                <c:formatCode>0.0</c:formatCode>
                <c:ptCount val="19"/>
                <c:pt idx="0">
                  <c:v>6.8708803032247828E-2</c:v>
                </c:pt>
                <c:pt idx="1">
                  <c:v>7.5879649759998641E-2</c:v>
                </c:pt>
                <c:pt idx="2">
                  <c:v>0.16302298137401611</c:v>
                </c:pt>
                <c:pt idx="3">
                  <c:v>0.18504412189259789</c:v>
                </c:pt>
                <c:pt idx="4">
                  <c:v>0.21300947415273094</c:v>
                </c:pt>
                <c:pt idx="5">
                  <c:v>0.42848960169192807</c:v>
                </c:pt>
                <c:pt idx="6">
                  <c:v>0.46444703482442079</c:v>
                </c:pt>
                <c:pt idx="7">
                  <c:v>0.55405264800749143</c:v>
                </c:pt>
                <c:pt idx="8">
                  <c:v>0.72793448589626941</c:v>
                </c:pt>
                <c:pt idx="9">
                  <c:v>0.87386229499862578</c:v>
                </c:pt>
                <c:pt idx="10">
                  <c:v>0.89190243166064942</c:v>
                </c:pt>
                <c:pt idx="11">
                  <c:v>1.5779983420050128</c:v>
                </c:pt>
                <c:pt idx="12">
                  <c:v>1.8</c:v>
                </c:pt>
                <c:pt idx="13">
                  <c:v>1.8462888581361594</c:v>
                </c:pt>
                <c:pt idx="14">
                  <c:v>1.9120740429112326</c:v>
                </c:pt>
                <c:pt idx="15">
                  <c:v>2.0088332413204029</c:v>
                </c:pt>
                <c:pt idx="16">
                  <c:v>5.2489213408562891</c:v>
                </c:pt>
                <c:pt idx="17">
                  <c:v>6.0364464692482915</c:v>
                </c:pt>
                <c:pt idx="18">
                  <c:v>13.492063492063492</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2279168"/>
        <c:axId val="220436672"/>
      </c:barChart>
      <c:catAx>
        <c:axId val="222279168"/>
        <c:scaling>
          <c:orientation val="minMax"/>
        </c:scaling>
        <c:delete val="0"/>
        <c:axPos val="l"/>
        <c:numFmt formatCode="General" sourceLinked="0"/>
        <c:majorTickMark val="none"/>
        <c:minorTickMark val="none"/>
        <c:tickLblPos val="nextTo"/>
        <c:crossAx val="220436672"/>
        <c:crosses val="autoZero"/>
        <c:auto val="1"/>
        <c:lblAlgn val="ctr"/>
        <c:lblOffset val="100"/>
        <c:noMultiLvlLbl val="0"/>
      </c:catAx>
      <c:valAx>
        <c:axId val="22043667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27916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bar"/>
        <c:grouping val="clustered"/>
        <c:varyColors val="0"/>
        <c:ser>
          <c:idx val="0"/>
          <c:order val="0"/>
          <c:tx>
            <c:strRef>
              <c:f>'Gráfico 2.3'!$C$49:$C$50</c:f>
              <c:strCache>
                <c:ptCount val="2"/>
              </c:strCache>
            </c:strRef>
          </c:tx>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882D-4EB2-AE9F-605E568A4FE9}"/>
              </c:ext>
            </c:extLst>
          </c:dPt>
          <c:dPt>
            <c:idx val="1"/>
            <c:invertIfNegative val="0"/>
            <c:bubble3D val="0"/>
            <c:spPr>
              <a:solidFill>
                <a:srgbClr val="C00000"/>
              </a:solidFill>
            </c:spPr>
            <c:extLst>
              <c:ext xmlns:c16="http://schemas.microsoft.com/office/drawing/2014/chart" uri="{C3380CC4-5D6E-409C-BE32-E72D297353CC}">
                <c16:uniqueId val="{00000003-882D-4EB2-AE9F-605E568A4FE9}"/>
              </c:ext>
            </c:extLst>
          </c:dPt>
          <c:dPt>
            <c:idx val="2"/>
            <c:invertIfNegative val="0"/>
            <c:bubble3D val="0"/>
            <c:spPr>
              <a:solidFill>
                <a:srgbClr val="C00000"/>
              </a:solidFill>
            </c:spPr>
            <c:extLst>
              <c:ext xmlns:c16="http://schemas.microsoft.com/office/drawing/2014/chart" uri="{C3380CC4-5D6E-409C-BE32-E72D297353CC}">
                <c16:uniqueId val="{00000005-882D-4EB2-AE9F-605E568A4FE9}"/>
              </c:ext>
            </c:extLst>
          </c:dPt>
          <c:dPt>
            <c:idx val="3"/>
            <c:invertIfNegative val="0"/>
            <c:bubble3D val="0"/>
            <c:spPr>
              <a:solidFill>
                <a:srgbClr val="C00000"/>
              </a:solidFill>
            </c:spPr>
            <c:extLst>
              <c:ext xmlns:c16="http://schemas.microsoft.com/office/drawing/2014/chart" uri="{C3380CC4-5D6E-409C-BE32-E72D297353CC}">
                <c16:uniqueId val="{00000007-882D-4EB2-AE9F-605E568A4FE9}"/>
              </c:ext>
            </c:extLst>
          </c:dPt>
          <c:dPt>
            <c:idx val="4"/>
            <c:invertIfNegative val="0"/>
            <c:bubble3D val="0"/>
            <c:spPr>
              <a:solidFill>
                <a:schemeClr val="tx2"/>
              </a:solidFill>
            </c:spPr>
            <c:extLst>
              <c:ext xmlns:c16="http://schemas.microsoft.com/office/drawing/2014/chart" uri="{C3380CC4-5D6E-409C-BE32-E72D297353CC}">
                <c16:uniqueId val="{00000009-882D-4EB2-AE9F-605E568A4FE9}"/>
              </c:ext>
            </c:extLst>
          </c:dPt>
          <c:dPt>
            <c:idx val="5"/>
            <c:invertIfNegative val="0"/>
            <c:bubble3D val="0"/>
            <c:spPr>
              <a:solidFill>
                <a:schemeClr val="tx2"/>
              </a:solidFill>
            </c:spPr>
            <c:extLst>
              <c:ext xmlns:c16="http://schemas.microsoft.com/office/drawing/2014/chart" uri="{C3380CC4-5D6E-409C-BE32-E72D297353CC}">
                <c16:uniqueId val="{0000000B-882D-4EB2-AE9F-605E568A4FE9}"/>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882D-4EB2-AE9F-605E568A4FE9}"/>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882D-4EB2-AE9F-605E568A4FE9}"/>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6F72-4CC8-9C66-1017F7A94FBF}"/>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6F72-4CC8-9C66-1017F7A94FBF}"/>
              </c:ext>
            </c:extLst>
          </c:dPt>
          <c:dPt>
            <c:idx val="10"/>
            <c:invertIfNegative val="0"/>
            <c:bubble3D val="0"/>
            <c:spPr>
              <a:solidFill>
                <a:schemeClr val="tx2"/>
              </a:solidFill>
              <a:ln>
                <a:solidFill>
                  <a:schemeClr val="tx2"/>
                </a:solidFill>
              </a:ln>
            </c:spPr>
            <c:extLst>
              <c:ext xmlns:c16="http://schemas.microsoft.com/office/drawing/2014/chart" uri="{C3380CC4-5D6E-409C-BE32-E72D297353CC}">
                <c16:uniqueId val="{00000012-6F72-4CC8-9C66-1017F7A94FBF}"/>
              </c:ext>
            </c:extLst>
          </c:dPt>
          <c:dPt>
            <c:idx val="11"/>
            <c:invertIfNegative val="0"/>
            <c:bubble3D val="0"/>
            <c:spPr>
              <a:solidFill>
                <a:schemeClr val="tx2"/>
              </a:solidFill>
              <a:ln>
                <a:solidFill>
                  <a:schemeClr val="tx2"/>
                </a:solidFill>
              </a:ln>
            </c:spPr>
            <c:extLst>
              <c:ext xmlns:c16="http://schemas.microsoft.com/office/drawing/2014/chart" uri="{C3380CC4-5D6E-409C-BE32-E72D297353CC}">
                <c16:uniqueId val="{00000017-2B18-4EBC-A280-25F227EC23F3}"/>
              </c:ext>
            </c:extLst>
          </c:dPt>
          <c:dPt>
            <c:idx val="12"/>
            <c:invertIfNegative val="0"/>
            <c:bubble3D val="0"/>
            <c:spPr>
              <a:solidFill>
                <a:schemeClr val="tx2"/>
              </a:solidFill>
              <a:ln>
                <a:solidFill>
                  <a:schemeClr val="tx2"/>
                </a:solidFill>
              </a:ln>
            </c:spPr>
            <c:extLst>
              <c:ext xmlns:c16="http://schemas.microsoft.com/office/drawing/2014/chart" uri="{C3380CC4-5D6E-409C-BE32-E72D297353CC}">
                <c16:uniqueId val="{00000018-2B18-4EBC-A280-25F227EC23F3}"/>
              </c:ext>
            </c:extLst>
          </c:dPt>
          <c:dPt>
            <c:idx val="13"/>
            <c:invertIfNegative val="0"/>
            <c:bubble3D val="0"/>
            <c:spPr>
              <a:solidFill>
                <a:schemeClr val="tx2"/>
              </a:solidFill>
              <a:ln>
                <a:solidFill>
                  <a:schemeClr val="tx2"/>
                </a:solidFill>
              </a:ln>
            </c:spPr>
            <c:extLst>
              <c:ext xmlns:c16="http://schemas.microsoft.com/office/drawing/2014/chart" uri="{C3380CC4-5D6E-409C-BE32-E72D297353CC}">
                <c16:uniqueId val="{00000019-2B18-4EBC-A280-25F227EC23F3}"/>
              </c:ext>
            </c:extLst>
          </c:dPt>
          <c:dPt>
            <c:idx val="14"/>
            <c:invertIfNegative val="0"/>
            <c:bubble3D val="0"/>
            <c:spPr>
              <a:solidFill>
                <a:schemeClr val="tx2"/>
              </a:solidFill>
              <a:ln>
                <a:solidFill>
                  <a:schemeClr val="tx2"/>
                </a:solidFill>
              </a:ln>
            </c:spPr>
            <c:extLst>
              <c:ext xmlns:c16="http://schemas.microsoft.com/office/drawing/2014/chart" uri="{C3380CC4-5D6E-409C-BE32-E72D297353CC}">
                <c16:uniqueId val="{0000001A-2B18-4EBC-A280-25F227EC23F3}"/>
              </c:ext>
            </c:extLst>
          </c:dPt>
          <c:cat>
            <c:strRef>
              <c:f>'Gráfico 2.3'!$B$51:$B$68</c:f>
              <c:strCache>
                <c:ptCount val="18"/>
                <c:pt idx="0">
                  <c:v>Reino Unido</c:v>
                </c:pt>
                <c:pt idx="1">
                  <c:v>França</c:v>
                </c:pt>
                <c:pt idx="2">
                  <c:v>Noruega</c:v>
                </c:pt>
                <c:pt idx="3">
                  <c:v>Áustria</c:v>
                </c:pt>
                <c:pt idx="4">
                  <c:v>Brasil</c:v>
                </c:pt>
                <c:pt idx="5">
                  <c:v>Luxemburgo</c:v>
                </c:pt>
                <c:pt idx="6">
                  <c:v>Dinamarca</c:v>
                </c:pt>
                <c:pt idx="7">
                  <c:v>Austrália</c:v>
                </c:pt>
                <c:pt idx="8">
                  <c:v>Itália</c:v>
                </c:pt>
                <c:pt idx="9">
                  <c:v>Macau (China)</c:v>
                </c:pt>
                <c:pt idx="10">
                  <c:v>Canadá</c:v>
                </c:pt>
                <c:pt idx="11">
                  <c:v>Suécia</c:v>
                </c:pt>
                <c:pt idx="12">
                  <c:v>EUA</c:v>
                </c:pt>
                <c:pt idx="13">
                  <c:v>Bélgica *</c:v>
                </c:pt>
                <c:pt idx="14">
                  <c:v>Holanda</c:v>
                </c:pt>
                <c:pt idx="15">
                  <c:v>Alemanha</c:v>
                </c:pt>
                <c:pt idx="16">
                  <c:v>Espanha</c:v>
                </c:pt>
                <c:pt idx="17">
                  <c:v>Suíça</c:v>
                </c:pt>
              </c:strCache>
            </c:strRef>
          </c:cat>
          <c:val>
            <c:numRef>
              <c:f>'Gráfico 2.3'!$C$51:$C$68</c:f>
              <c:numCache>
                <c:formatCode>#,##0</c:formatCode>
                <c:ptCount val="18"/>
                <c:pt idx="0" formatCode="General">
                  <c:v>-3527</c:v>
                </c:pt>
                <c:pt idx="1">
                  <c:v>-2790</c:v>
                </c:pt>
                <c:pt idx="2">
                  <c:v>-75</c:v>
                </c:pt>
                <c:pt idx="3">
                  <c:v>-19</c:v>
                </c:pt>
                <c:pt idx="4">
                  <c:v>-15</c:v>
                </c:pt>
                <c:pt idx="5">
                  <c:v>5</c:v>
                </c:pt>
                <c:pt idx="6">
                  <c:v>6</c:v>
                </c:pt>
                <c:pt idx="7">
                  <c:v>32</c:v>
                </c:pt>
                <c:pt idx="8">
                  <c:v>32</c:v>
                </c:pt>
                <c:pt idx="9">
                  <c:v>33</c:v>
                </c:pt>
                <c:pt idx="10">
                  <c:v>130</c:v>
                </c:pt>
                <c:pt idx="11" formatCode="General">
                  <c:v>141</c:v>
                </c:pt>
                <c:pt idx="12">
                  <c:v>144</c:v>
                </c:pt>
                <c:pt idx="13">
                  <c:v>328</c:v>
                </c:pt>
                <c:pt idx="14">
                  <c:v>359</c:v>
                </c:pt>
                <c:pt idx="15">
                  <c:v>440</c:v>
                </c:pt>
                <c:pt idx="16">
                  <c:v>553</c:v>
                </c:pt>
                <c:pt idx="17" formatCode="General">
                  <c:v>2704</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1530112"/>
        <c:axId val="222126656"/>
      </c:barChart>
      <c:catAx>
        <c:axId val="221530112"/>
        <c:scaling>
          <c:orientation val="minMax"/>
        </c:scaling>
        <c:delete val="0"/>
        <c:axPos val="l"/>
        <c:numFmt formatCode="General" sourceLinked="0"/>
        <c:majorTickMark val="none"/>
        <c:minorTickMark val="none"/>
        <c:tickLblPos val="low"/>
        <c:crossAx val="222126656"/>
        <c:crosses val="autoZero"/>
        <c:auto val="1"/>
        <c:lblAlgn val="ctr"/>
        <c:lblOffset val="100"/>
        <c:noMultiLvlLbl val="0"/>
      </c:catAx>
      <c:valAx>
        <c:axId val="2221266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5301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2.4'!$B$50:$B$64</c15:sqref>
                  </c15:fullRef>
                </c:ext>
              </c:extLst>
              <c:f>'Gráfico 2.4'!$B$50:$B$62</c:f>
              <c:strCache>
                <c:ptCount val="13"/>
                <c:pt idx="0">
                  <c:v>Alemanha</c:v>
                </c:pt>
                <c:pt idx="1">
                  <c:v>Dinamarca</c:v>
                </c:pt>
                <c:pt idx="2">
                  <c:v>Suíça</c:v>
                </c:pt>
                <c:pt idx="3">
                  <c:v>Suécia</c:v>
                </c:pt>
                <c:pt idx="4">
                  <c:v>Holanda</c:v>
                </c:pt>
                <c:pt idx="5">
                  <c:v>Itália</c:v>
                </c:pt>
                <c:pt idx="6">
                  <c:v>Bélgica</c:v>
                </c:pt>
                <c:pt idx="7">
                  <c:v>Áustria</c:v>
                </c:pt>
                <c:pt idx="8">
                  <c:v>Espanha</c:v>
                </c:pt>
                <c:pt idx="9">
                  <c:v>Luxemburgo</c:v>
                </c:pt>
                <c:pt idx="10">
                  <c:v>Austrália</c:v>
                </c:pt>
                <c:pt idx="11">
                  <c:v>França</c:v>
                </c:pt>
                <c:pt idx="12">
                  <c:v>Reino Unido</c:v>
                </c:pt>
              </c:strCache>
            </c:strRef>
          </c:cat>
          <c:val>
            <c:numRef>
              <c:extLst>
                <c:ext xmlns:c15="http://schemas.microsoft.com/office/drawing/2012/chart" uri="{02D57815-91ED-43cb-92C2-25804820EDAC}">
                  <c15:fullRef>
                    <c15:sqref>'Gráfico 2.4'!$C$50:$C$64</c15:sqref>
                  </c15:fullRef>
                </c:ext>
              </c:extLst>
              <c:f>'Gráfico 2.4'!$C$50:$C$62</c:f>
              <c:numCache>
                <c:formatCode>0.0</c:formatCode>
                <c:ptCount val="13"/>
                <c:pt idx="0">
                  <c:v>37.568627450980394</c:v>
                </c:pt>
                <c:pt idx="1">
                  <c:v>39.273927392739274</c:v>
                </c:pt>
                <c:pt idx="2">
                  <c:v>41.700916851090739</c:v>
                </c:pt>
                <c:pt idx="3">
                  <c:v>42.441860465116278</c:v>
                </c:pt>
                <c:pt idx="4">
                  <c:v>42.620605069501224</c:v>
                </c:pt>
                <c:pt idx="5">
                  <c:v>42.7</c:v>
                </c:pt>
                <c:pt idx="6">
                  <c:v>43.038631060409642</c:v>
                </c:pt>
                <c:pt idx="7">
                  <c:v>43.316195372750641</c:v>
                </c:pt>
                <c:pt idx="8">
                  <c:v>43.508741561364033</c:v>
                </c:pt>
                <c:pt idx="9">
                  <c:v>44.804837822979657</c:v>
                </c:pt>
                <c:pt idx="10">
                  <c:v>46.153846153846153</c:v>
                </c:pt>
                <c:pt idx="11">
                  <c:v>50.4</c:v>
                </c:pt>
                <c:pt idx="12">
                  <c:v>50.521069324875398</c:v>
                </c:pt>
              </c:numCache>
            </c:numRef>
          </c:val>
          <c:extLst>
            <c:ext xmlns:c16="http://schemas.microsoft.com/office/drawing/2014/chart" uri="{C3380CC4-5D6E-409C-BE32-E72D297353CC}">
              <c16:uniqueId val="{00000000-94B4-4C18-B89D-960D4B98E9AF}"/>
            </c:ext>
          </c:extLst>
        </c:ser>
        <c:dLbls>
          <c:showLegendKey val="0"/>
          <c:showVal val="0"/>
          <c:showCatName val="0"/>
          <c:showSerName val="0"/>
          <c:showPercent val="0"/>
          <c:showBubbleSize val="0"/>
        </c:dLbls>
        <c:gapWidth val="50"/>
        <c:axId val="222324224"/>
        <c:axId val="222128960"/>
      </c:barChart>
      <c:catAx>
        <c:axId val="222324224"/>
        <c:scaling>
          <c:orientation val="minMax"/>
        </c:scaling>
        <c:delete val="0"/>
        <c:axPos val="l"/>
        <c:numFmt formatCode="General" sourceLinked="0"/>
        <c:majorTickMark val="none"/>
        <c:minorTickMark val="none"/>
        <c:tickLblPos val="nextTo"/>
        <c:crossAx val="222128960"/>
        <c:crosses val="autoZero"/>
        <c:auto val="1"/>
        <c:lblAlgn val="ctr"/>
        <c:lblOffset val="100"/>
        <c:noMultiLvlLbl val="0"/>
      </c:catAx>
      <c:valAx>
        <c:axId val="22212896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3242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2.5'!$B$49:$B$59</c15:sqref>
                  </c15:fullRef>
                </c:ext>
              </c:extLst>
              <c:f>'Gráfico 2.5'!$B$49:$B$58</c:f>
              <c:strCache>
                <c:ptCount val="10"/>
                <c:pt idx="0">
                  <c:v>Espanha</c:v>
                </c:pt>
                <c:pt idx="1">
                  <c:v>Luxemburgo</c:v>
                </c:pt>
                <c:pt idx="2">
                  <c:v>Itália</c:v>
                </c:pt>
                <c:pt idx="3">
                  <c:v>Dinamarca</c:v>
                </c:pt>
                <c:pt idx="4">
                  <c:v>Reino Unido</c:v>
                </c:pt>
                <c:pt idx="5">
                  <c:v>Suíça</c:v>
                </c:pt>
                <c:pt idx="6">
                  <c:v>Alemanha</c:v>
                </c:pt>
                <c:pt idx="7">
                  <c:v>Áustria</c:v>
                </c:pt>
                <c:pt idx="8">
                  <c:v>Suécia</c:v>
                </c:pt>
                <c:pt idx="9">
                  <c:v>Holanda</c:v>
                </c:pt>
              </c:strCache>
            </c:strRef>
          </c:cat>
          <c:val>
            <c:numRef>
              <c:extLst>
                <c:ext xmlns:c15="http://schemas.microsoft.com/office/drawing/2012/chart" uri="{02D57815-91ED-43cb-92C2-25804820EDAC}">
                  <c15:fullRef>
                    <c15:sqref>'Gráfico 2.5'!$C$49:$C$59</c15:sqref>
                  </c15:fullRef>
                </c:ext>
              </c:extLst>
              <c:f>'Gráfico 2.5'!$C$49:$C$58</c:f>
              <c:numCache>
                <c:formatCode>0.0</c:formatCode>
                <c:ptCount val="10"/>
                <c:pt idx="0">
                  <c:v>82.958282845767698</c:v>
                </c:pt>
                <c:pt idx="1">
                  <c:v>83.369983507421665</c:v>
                </c:pt>
                <c:pt idx="2">
                  <c:v>86.2</c:v>
                </c:pt>
                <c:pt idx="3">
                  <c:v>86.743674367436739</c:v>
                </c:pt>
                <c:pt idx="4">
                  <c:v>87.199818758495695</c:v>
                </c:pt>
                <c:pt idx="5">
                  <c:v>88.207398039835596</c:v>
                </c:pt>
                <c:pt idx="6">
                  <c:v>89.098039215686271</c:v>
                </c:pt>
                <c:pt idx="7">
                  <c:v>90.874035989717228</c:v>
                </c:pt>
                <c:pt idx="8">
                  <c:v>90.988372093023244</c:v>
                </c:pt>
                <c:pt idx="9">
                  <c:v>92.968111201962387</c:v>
                </c:pt>
              </c:numCache>
            </c:numRef>
          </c:val>
          <c:extLst>
            <c:ext xmlns:c16="http://schemas.microsoft.com/office/drawing/2014/chart" uri="{C3380CC4-5D6E-409C-BE32-E72D297353CC}">
              <c16:uniqueId val="{00000000-C9C2-438C-8A83-AAC3E2822899}"/>
            </c:ext>
          </c:extLst>
        </c:ser>
        <c:dLbls>
          <c:showLegendKey val="0"/>
          <c:showVal val="0"/>
          <c:showCatName val="0"/>
          <c:showSerName val="0"/>
          <c:showPercent val="0"/>
          <c:showBubbleSize val="0"/>
        </c:dLbls>
        <c:gapWidth val="50"/>
        <c:axId val="221493248"/>
        <c:axId val="222131264"/>
      </c:barChart>
      <c:catAx>
        <c:axId val="221493248"/>
        <c:scaling>
          <c:orientation val="minMax"/>
        </c:scaling>
        <c:delete val="0"/>
        <c:axPos val="l"/>
        <c:numFmt formatCode="General" sourceLinked="0"/>
        <c:majorTickMark val="none"/>
        <c:minorTickMark val="none"/>
        <c:tickLblPos val="nextTo"/>
        <c:crossAx val="222131264"/>
        <c:crosses val="autoZero"/>
        <c:auto val="1"/>
        <c:lblAlgn val="ctr"/>
        <c:lblOffset val="100"/>
        <c:noMultiLvlLbl val="0"/>
      </c:catAx>
      <c:valAx>
        <c:axId val="222131264"/>
        <c:scaling>
          <c:orientation val="minMax"/>
          <c:min val="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4932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2.6'!$B$50:$B$71</c:f>
              <c:strCache>
                <c:ptCount val="22"/>
                <c:pt idx="0">
                  <c:v>Cabo Verde</c:v>
                </c:pt>
                <c:pt idx="1">
                  <c:v>Macau (China)</c:v>
                </c:pt>
                <c:pt idx="2">
                  <c:v>Áustria</c:v>
                </c:pt>
                <c:pt idx="3">
                  <c:v>Moçambique</c:v>
                </c:pt>
                <c:pt idx="4">
                  <c:v>Dinamarca</c:v>
                </c:pt>
                <c:pt idx="5">
                  <c:v>Noruega</c:v>
                </c:pt>
                <c:pt idx="6">
                  <c:v>Suécia</c:v>
                </c:pt>
                <c:pt idx="7">
                  <c:v>Irlanda</c:v>
                </c:pt>
                <c:pt idx="8">
                  <c:v>Itália</c:v>
                </c:pt>
                <c:pt idx="9">
                  <c:v>Austrália</c:v>
                </c:pt>
                <c:pt idx="10">
                  <c:v>Holanda</c:v>
                </c:pt>
                <c:pt idx="11">
                  <c:v>Venezuela</c:v>
                </c:pt>
                <c:pt idx="12">
                  <c:v>Bélgica</c:v>
                </c:pt>
                <c:pt idx="13">
                  <c:v>Luxemburgo</c:v>
                </c:pt>
                <c:pt idx="14">
                  <c:v>Espanha</c:v>
                </c:pt>
                <c:pt idx="15">
                  <c:v>Alemanha</c:v>
                </c:pt>
                <c:pt idx="16">
                  <c:v>Canadá</c:v>
                </c:pt>
                <c:pt idx="17">
                  <c:v>Brasil</c:v>
                </c:pt>
                <c:pt idx="18">
                  <c:v>Reino Unido</c:v>
                </c:pt>
                <c:pt idx="19">
                  <c:v>EUA</c:v>
                </c:pt>
                <c:pt idx="20">
                  <c:v>Suíça</c:v>
                </c:pt>
                <c:pt idx="21">
                  <c:v>França</c:v>
                </c:pt>
              </c:strCache>
            </c:strRef>
          </c:cat>
          <c:val>
            <c:numRef>
              <c:f>'Gráfico 2.6'!$C$50:$C$71</c:f>
              <c:numCache>
                <c:formatCode>#,##0</c:formatCode>
                <c:ptCount val="22"/>
                <c:pt idx="0">
                  <c:v>2050</c:v>
                </c:pt>
                <c:pt idx="1">
                  <c:v>2213</c:v>
                </c:pt>
                <c:pt idx="2">
                  <c:v>3487</c:v>
                </c:pt>
                <c:pt idx="3">
                  <c:v>3767</c:v>
                </c:pt>
                <c:pt idx="4">
                  <c:v>4013</c:v>
                </c:pt>
                <c:pt idx="5">
                  <c:v>4203</c:v>
                </c:pt>
                <c:pt idx="6">
                  <c:v>5033</c:v>
                </c:pt>
                <c:pt idx="7">
                  <c:v>5987</c:v>
                </c:pt>
                <c:pt idx="8">
                  <c:v>6562</c:v>
                </c:pt>
                <c:pt idx="9">
                  <c:v>18160</c:v>
                </c:pt>
                <c:pt idx="10">
                  <c:v>24547</c:v>
                </c:pt>
                <c:pt idx="11">
                  <c:v>37326</c:v>
                </c:pt>
                <c:pt idx="12">
                  <c:v>39185</c:v>
                </c:pt>
                <c:pt idx="13">
                  <c:v>72948</c:v>
                </c:pt>
                <c:pt idx="14">
                  <c:v>95171</c:v>
                </c:pt>
                <c:pt idx="15">
                  <c:v>115165</c:v>
                </c:pt>
                <c:pt idx="16">
                  <c:v>133695</c:v>
                </c:pt>
                <c:pt idx="17">
                  <c:v>137973</c:v>
                </c:pt>
                <c:pt idx="18">
                  <c:v>156295</c:v>
                </c:pt>
                <c:pt idx="19">
                  <c:v>161738</c:v>
                </c:pt>
                <c:pt idx="20">
                  <c:v>203696</c:v>
                </c:pt>
                <c:pt idx="21">
                  <c:v>577000</c:v>
                </c:pt>
              </c:numCache>
            </c:numRef>
          </c:val>
          <c:extLst>
            <c:ext xmlns:c16="http://schemas.microsoft.com/office/drawing/2014/chart" uri="{C3380CC4-5D6E-409C-BE32-E72D297353CC}">
              <c16:uniqueId val="{00000000-5589-4013-B89B-01CF55680344}"/>
            </c:ext>
          </c:extLst>
        </c:ser>
        <c:dLbls>
          <c:showLegendKey val="0"/>
          <c:showVal val="0"/>
          <c:showCatName val="0"/>
          <c:showSerName val="0"/>
          <c:showPercent val="0"/>
          <c:showBubbleSize val="0"/>
        </c:dLbls>
        <c:gapWidth val="50"/>
        <c:axId val="222386688"/>
        <c:axId val="222453760"/>
      </c:barChart>
      <c:catAx>
        <c:axId val="222386688"/>
        <c:scaling>
          <c:orientation val="minMax"/>
        </c:scaling>
        <c:delete val="0"/>
        <c:axPos val="l"/>
        <c:numFmt formatCode="General" sourceLinked="0"/>
        <c:majorTickMark val="none"/>
        <c:minorTickMark val="none"/>
        <c:tickLblPos val="nextTo"/>
        <c:crossAx val="222453760"/>
        <c:crosses val="autoZero"/>
        <c:auto val="1"/>
        <c:lblAlgn val="ctr"/>
        <c:lblOffset val="100"/>
        <c:noMultiLvlLbl val="0"/>
      </c:catAx>
      <c:valAx>
        <c:axId val="222453760"/>
        <c:scaling>
          <c:orientation val="minMax"/>
          <c:max val="650000"/>
          <c:min val="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38668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2.7'!$B$52:$B$72</c:f>
              <c:strCache>
                <c:ptCount val="21"/>
                <c:pt idx="0">
                  <c:v>Itália</c:v>
                </c:pt>
                <c:pt idx="1">
                  <c:v>Áustria</c:v>
                </c:pt>
                <c:pt idx="2">
                  <c:v>Suécia</c:v>
                </c:pt>
                <c:pt idx="3">
                  <c:v>Austrália</c:v>
                </c:pt>
                <c:pt idx="4">
                  <c:v>Irlanda</c:v>
                </c:pt>
                <c:pt idx="5">
                  <c:v>EUA</c:v>
                </c:pt>
                <c:pt idx="6">
                  <c:v>Noruega</c:v>
                </c:pt>
                <c:pt idx="7">
                  <c:v>Dinamarca</c:v>
                </c:pt>
                <c:pt idx="8">
                  <c:v>Macau (China)</c:v>
                </c:pt>
                <c:pt idx="9">
                  <c:v>Holanda</c:v>
                </c:pt>
                <c:pt idx="10">
                  <c:v>Moçambique</c:v>
                </c:pt>
                <c:pt idx="11">
                  <c:v>Alemanha</c:v>
                </c:pt>
                <c:pt idx="12">
                  <c:v>Espanha</c:v>
                </c:pt>
                <c:pt idx="13">
                  <c:v>Canadá</c:v>
                </c:pt>
                <c:pt idx="14">
                  <c:v>Reino Unido</c:v>
                </c:pt>
                <c:pt idx="15">
                  <c:v>Bélgica</c:v>
                </c:pt>
                <c:pt idx="16">
                  <c:v>Venezuela</c:v>
                </c:pt>
                <c:pt idx="17">
                  <c:v>Suíça</c:v>
                </c:pt>
                <c:pt idx="18">
                  <c:v>França</c:v>
                </c:pt>
                <c:pt idx="19">
                  <c:v>Cabo Verde</c:v>
                </c:pt>
                <c:pt idx="20">
                  <c:v>Brasil</c:v>
                </c:pt>
              </c:strCache>
            </c:strRef>
          </c:cat>
          <c:val>
            <c:numRef>
              <c:f>'Gráfico 2.7'!$C$52:$C$72</c:f>
              <c:numCache>
                <c:formatCode>0.0</c:formatCode>
                <c:ptCount val="21"/>
                <c:pt idx="0">
                  <c:v>0.10650863179258313</c:v>
                </c:pt>
                <c:pt idx="1">
                  <c:v>0.176480114987904</c:v>
                </c:pt>
                <c:pt idx="2">
                  <c:v>0.23186848776874147</c:v>
                </c:pt>
                <c:pt idx="3">
                  <c:v>0.23642508605560678</c:v>
                </c:pt>
                <c:pt idx="4">
                  <c:v>0.28914436064661697</c:v>
                </c:pt>
                <c:pt idx="5">
                  <c:v>0.30279889877489613</c:v>
                </c:pt>
                <c:pt idx="6">
                  <c:v>0.43926941021053162</c:v>
                </c:pt>
                <c:pt idx="7">
                  <c:v>0.49858302034710716</c:v>
                </c:pt>
                <c:pt idx="8">
                  <c:v>0.55229866554859253</c:v>
                </c:pt>
                <c:pt idx="9">
                  <c:v>0.88395541871477712</c:v>
                </c:pt>
                <c:pt idx="10">
                  <c:v>1.1010853012273578</c:v>
                </c:pt>
                <c:pt idx="11">
                  <c:v>1.1233056290618815</c:v>
                </c:pt>
                <c:pt idx="12">
                  <c:v>1.1600269422781437</c:v>
                </c:pt>
                <c:pt idx="13">
                  <c:v>1.3916994566235714</c:v>
                </c:pt>
                <c:pt idx="14">
                  <c:v>1.5601462611540802</c:v>
                </c:pt>
                <c:pt idx="15">
                  <c:v>1.7439505810201568</c:v>
                </c:pt>
                <c:pt idx="16">
                  <c:v>3.2272790940170055</c:v>
                </c:pt>
                <c:pt idx="17">
                  <c:v>7.1076397636462731</c:v>
                </c:pt>
                <c:pt idx="18">
                  <c:v>7.9239737973275464</c:v>
                </c:pt>
                <c:pt idx="19">
                  <c:v>11.044068527098373</c:v>
                </c:pt>
                <c:pt idx="20">
                  <c:v>23.283831446073883</c:v>
                </c:pt>
              </c:numCache>
            </c:numRef>
          </c:val>
          <c:extLst>
            <c:ext xmlns:c16="http://schemas.microsoft.com/office/drawing/2014/chart" uri="{C3380CC4-5D6E-409C-BE32-E72D297353CC}">
              <c16:uniqueId val="{00000000-3839-4323-822E-056394A84BA0}"/>
            </c:ext>
          </c:extLst>
        </c:ser>
        <c:dLbls>
          <c:showLegendKey val="0"/>
          <c:showVal val="0"/>
          <c:showCatName val="0"/>
          <c:showSerName val="0"/>
          <c:showPercent val="0"/>
          <c:showBubbleSize val="0"/>
        </c:dLbls>
        <c:gapWidth val="50"/>
        <c:axId val="222537216"/>
        <c:axId val="222455488"/>
      </c:barChart>
      <c:catAx>
        <c:axId val="222537216"/>
        <c:scaling>
          <c:orientation val="minMax"/>
        </c:scaling>
        <c:delete val="0"/>
        <c:axPos val="l"/>
        <c:numFmt formatCode="General" sourceLinked="0"/>
        <c:majorTickMark val="none"/>
        <c:minorTickMark val="none"/>
        <c:tickLblPos val="nextTo"/>
        <c:crossAx val="222455488"/>
        <c:crosses val="autoZero"/>
        <c:auto val="1"/>
        <c:lblAlgn val="ctr"/>
        <c:lblOffset val="100"/>
        <c:noMultiLvlLbl val="0"/>
      </c:catAx>
      <c:valAx>
        <c:axId val="22245548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5372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CBB-47B9-815B-BACEB86EEB8D}"/>
              </c:ext>
            </c:extLst>
          </c:dPt>
          <c:dPt>
            <c:idx val="1"/>
            <c:invertIfNegative val="0"/>
            <c:bubble3D val="0"/>
            <c:spPr>
              <a:solidFill>
                <a:srgbClr val="C00000"/>
              </a:solidFill>
            </c:spPr>
            <c:extLst>
              <c:ext xmlns:c16="http://schemas.microsoft.com/office/drawing/2014/chart" uri="{C3380CC4-5D6E-409C-BE32-E72D297353CC}">
                <c16:uniqueId val="{00000003-CCBB-47B9-815B-BACEB86EEB8D}"/>
              </c:ext>
            </c:extLst>
          </c:dPt>
          <c:dPt>
            <c:idx val="2"/>
            <c:invertIfNegative val="0"/>
            <c:bubble3D val="0"/>
            <c:spPr>
              <a:solidFill>
                <a:srgbClr val="C00000"/>
              </a:solidFill>
            </c:spPr>
            <c:extLst>
              <c:ext xmlns:c16="http://schemas.microsoft.com/office/drawing/2014/chart" uri="{C3380CC4-5D6E-409C-BE32-E72D297353CC}">
                <c16:uniqueId val="{00000005-CCBB-47B9-815B-BACEB86EEB8D}"/>
              </c:ext>
            </c:extLst>
          </c:dPt>
          <c:dPt>
            <c:idx val="3"/>
            <c:invertIfNegative val="0"/>
            <c:bubble3D val="0"/>
            <c:spPr>
              <a:solidFill>
                <a:srgbClr val="C00000"/>
              </a:solidFill>
            </c:spPr>
            <c:extLst>
              <c:ext xmlns:c16="http://schemas.microsoft.com/office/drawing/2014/chart" uri="{C3380CC4-5D6E-409C-BE32-E72D297353CC}">
                <c16:uniqueId val="{00000007-CCBB-47B9-815B-BACEB86EEB8D}"/>
              </c:ext>
            </c:extLst>
          </c:dPt>
          <c:dPt>
            <c:idx val="4"/>
            <c:invertIfNegative val="0"/>
            <c:bubble3D val="0"/>
            <c:spPr>
              <a:solidFill>
                <a:srgbClr val="C00000"/>
              </a:solidFill>
              <a:ln>
                <a:solidFill>
                  <a:srgbClr val="C00000"/>
                </a:solidFill>
              </a:ln>
            </c:spPr>
            <c:extLst>
              <c:ext xmlns:c16="http://schemas.microsoft.com/office/drawing/2014/chart" uri="{C3380CC4-5D6E-409C-BE32-E72D297353CC}">
                <c16:uniqueId val="{00000009-CCBB-47B9-815B-BACEB86EEB8D}"/>
              </c:ext>
            </c:extLst>
          </c:dPt>
          <c:dPt>
            <c:idx val="5"/>
            <c:invertIfNegative val="0"/>
            <c:bubble3D val="0"/>
            <c:spPr>
              <a:solidFill>
                <a:srgbClr val="C00000"/>
              </a:solidFill>
            </c:spPr>
            <c:extLst>
              <c:ext xmlns:c16="http://schemas.microsoft.com/office/drawing/2014/chart" uri="{C3380CC4-5D6E-409C-BE32-E72D297353CC}">
                <c16:uniqueId val="{0000000B-CCBB-47B9-815B-BACEB86EEB8D}"/>
              </c:ext>
            </c:extLst>
          </c:dPt>
          <c:dPt>
            <c:idx val="6"/>
            <c:invertIfNegative val="0"/>
            <c:bubble3D val="0"/>
            <c:extLst>
              <c:ext xmlns:c16="http://schemas.microsoft.com/office/drawing/2014/chart" uri="{C3380CC4-5D6E-409C-BE32-E72D297353CC}">
                <c16:uniqueId val="{0000000D-CCBB-47B9-815B-BACEB86EEB8D}"/>
              </c:ext>
            </c:extLst>
          </c:dPt>
          <c:dPt>
            <c:idx val="7"/>
            <c:invertIfNegative val="0"/>
            <c:bubble3D val="0"/>
            <c:extLst>
              <c:ext xmlns:c16="http://schemas.microsoft.com/office/drawing/2014/chart" uri="{C3380CC4-5D6E-409C-BE32-E72D297353CC}">
                <c16:uniqueId val="{0000000F-CCBB-47B9-815B-BACEB86EEB8D}"/>
              </c:ext>
            </c:extLst>
          </c:dPt>
          <c:cat>
            <c:strRef>
              <c:extLst>
                <c:ext xmlns:c15="http://schemas.microsoft.com/office/drawing/2012/chart" uri="{02D57815-91ED-43cb-92C2-25804820EDAC}">
                  <c15:fullRef>
                    <c15:sqref>'Gráfico 2.8'!$B$49:$B$63</c15:sqref>
                  </c15:fullRef>
                </c:ext>
              </c:extLst>
              <c:f>'Gráfico 2.8'!$B$49:$B$60</c:f>
              <c:strCache>
                <c:ptCount val="12"/>
                <c:pt idx="0">
                  <c:v>EUA</c:v>
                </c:pt>
                <c:pt idx="1">
                  <c:v>Itália *</c:v>
                </c:pt>
                <c:pt idx="2">
                  <c:v>Austrália *</c:v>
                </c:pt>
                <c:pt idx="3">
                  <c:v>Suíça</c:v>
                </c:pt>
                <c:pt idx="4">
                  <c:v>Noruega</c:v>
                </c:pt>
                <c:pt idx="5">
                  <c:v>Áustria</c:v>
                </c:pt>
                <c:pt idx="6">
                  <c:v>Suécia</c:v>
                </c:pt>
                <c:pt idx="7">
                  <c:v>Dinamarca</c:v>
                </c:pt>
                <c:pt idx="8">
                  <c:v>Bélgica</c:v>
                </c:pt>
                <c:pt idx="9">
                  <c:v>Espanha</c:v>
                </c:pt>
                <c:pt idx="10">
                  <c:v>Holanda</c:v>
                </c:pt>
                <c:pt idx="11">
                  <c:v>França</c:v>
                </c:pt>
              </c:strCache>
            </c:strRef>
          </c:cat>
          <c:val>
            <c:numRef>
              <c:extLst>
                <c:ext xmlns:c15="http://schemas.microsoft.com/office/drawing/2012/chart" uri="{02D57815-91ED-43cb-92C2-25804820EDAC}">
                  <c15:fullRef>
                    <c15:sqref>'Gráfico 2.8'!$C$49:$C$63</c15:sqref>
                  </c15:fullRef>
                </c:ext>
              </c:extLst>
              <c:f>'Gráfico 2.8'!$C$49:$C$60</c:f>
              <c:numCache>
                <c:formatCode>#,##0</c:formatCode>
                <c:ptCount val="12"/>
                <c:pt idx="0">
                  <c:v>-21895</c:v>
                </c:pt>
                <c:pt idx="1">
                  <c:v>-506</c:v>
                </c:pt>
                <c:pt idx="2">
                  <c:v>-220</c:v>
                </c:pt>
                <c:pt idx="3">
                  <c:v>-151</c:v>
                </c:pt>
                <c:pt idx="4">
                  <c:v>236</c:v>
                </c:pt>
                <c:pt idx="5">
                  <c:v>239</c:v>
                </c:pt>
                <c:pt idx="6">
                  <c:v>293</c:v>
                </c:pt>
                <c:pt idx="7">
                  <c:v>357</c:v>
                </c:pt>
                <c:pt idx="8">
                  <c:v>762</c:v>
                </c:pt>
                <c:pt idx="9">
                  <c:v>1550</c:v>
                </c:pt>
                <c:pt idx="10">
                  <c:v>2812</c:v>
                </c:pt>
                <c:pt idx="11">
                  <c:v>4000</c:v>
                </c:pt>
              </c:numCache>
            </c:numRef>
          </c:val>
          <c:extLst>
            <c:ext xmlns:c16="http://schemas.microsoft.com/office/drawing/2014/chart" uri="{C3380CC4-5D6E-409C-BE32-E72D297353CC}">
              <c16:uniqueId val="{00000010-CCBB-47B9-815B-BACEB86EEB8D}"/>
            </c:ext>
          </c:extLst>
        </c:ser>
        <c:dLbls>
          <c:showLegendKey val="0"/>
          <c:showVal val="0"/>
          <c:showCatName val="0"/>
          <c:showSerName val="0"/>
          <c:showPercent val="0"/>
          <c:showBubbleSize val="0"/>
        </c:dLbls>
        <c:gapWidth val="50"/>
        <c:axId val="223213056"/>
        <c:axId val="222457792"/>
      </c:barChart>
      <c:catAx>
        <c:axId val="223213056"/>
        <c:scaling>
          <c:orientation val="minMax"/>
        </c:scaling>
        <c:delete val="0"/>
        <c:axPos val="l"/>
        <c:numFmt formatCode="General" sourceLinked="0"/>
        <c:majorTickMark val="none"/>
        <c:minorTickMark val="none"/>
        <c:tickLblPos val="low"/>
        <c:crossAx val="222457792"/>
        <c:crosses val="autoZero"/>
        <c:auto val="1"/>
        <c:lblAlgn val="ctr"/>
        <c:lblOffset val="100"/>
        <c:noMultiLvlLbl val="0"/>
      </c:catAx>
      <c:valAx>
        <c:axId val="22245779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130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2.9'!$B$50:$B$68</c15:sqref>
                  </c15:fullRef>
                </c:ext>
              </c:extLst>
              <c:f>'Gráfico 2.9'!$B$51:$B$68</c:f>
              <c:strCache>
                <c:ptCount val="18"/>
                <c:pt idx="0">
                  <c:v>Macau (China)</c:v>
                </c:pt>
                <c:pt idx="1">
                  <c:v>Noruega</c:v>
                </c:pt>
                <c:pt idx="2">
                  <c:v>Áustria</c:v>
                </c:pt>
                <c:pt idx="3">
                  <c:v>Dinamarca</c:v>
                </c:pt>
                <c:pt idx="4">
                  <c:v>Cabo Verde</c:v>
                </c:pt>
                <c:pt idx="5">
                  <c:v>Venezuela</c:v>
                </c:pt>
                <c:pt idx="6">
                  <c:v>Suécia</c:v>
                </c:pt>
                <c:pt idx="7">
                  <c:v>Espanha</c:v>
                </c:pt>
                <c:pt idx="8">
                  <c:v>Holanda</c:v>
                </c:pt>
                <c:pt idx="9">
                  <c:v>Suíça</c:v>
                </c:pt>
                <c:pt idx="10">
                  <c:v>Bélgica</c:v>
                </c:pt>
                <c:pt idx="11">
                  <c:v>França</c:v>
                </c:pt>
                <c:pt idx="12">
                  <c:v>Brasil</c:v>
                </c:pt>
                <c:pt idx="13">
                  <c:v>Austrália</c:v>
                </c:pt>
                <c:pt idx="14">
                  <c:v>Canadá</c:v>
                </c:pt>
                <c:pt idx="15">
                  <c:v>EUA</c:v>
                </c:pt>
                <c:pt idx="16">
                  <c:v>Reino Unido</c:v>
                </c:pt>
                <c:pt idx="17">
                  <c:v>Itália</c:v>
                </c:pt>
              </c:strCache>
            </c:strRef>
          </c:cat>
          <c:val>
            <c:numRef>
              <c:extLst>
                <c:ext xmlns:c15="http://schemas.microsoft.com/office/drawing/2012/chart" uri="{02D57815-91ED-43cb-92C2-25804820EDAC}">
                  <c15:fullRef>
                    <c15:sqref>'Gráfico 2.9'!$C$50:$C$68</c15:sqref>
                  </c15:fullRef>
                </c:ext>
              </c:extLst>
              <c:f>'Gráfico 2.9'!$C$51:$C$68</c:f>
              <c:numCache>
                <c:formatCode>0.0</c:formatCode>
                <c:ptCount val="18"/>
                <c:pt idx="0">
                  <c:v>38.409399005874377</c:v>
                </c:pt>
                <c:pt idx="1">
                  <c:v>40.042826552462529</c:v>
                </c:pt>
                <c:pt idx="2">
                  <c:v>42.529394895325495</c:v>
                </c:pt>
                <c:pt idx="3">
                  <c:v>43.832544231248441</c:v>
                </c:pt>
                <c:pt idx="4">
                  <c:v>44.097560975609753</c:v>
                </c:pt>
                <c:pt idx="5" formatCode="General">
                  <c:v>44.298880137169803</c:v>
                </c:pt>
                <c:pt idx="6">
                  <c:v>45.201668984700973</c:v>
                </c:pt>
                <c:pt idx="7">
                  <c:v>45.697744060690759</c:v>
                </c:pt>
                <c:pt idx="8">
                  <c:v>45.968957510082696</c:v>
                </c:pt>
                <c:pt idx="9" formatCode="General">
                  <c:v>46.066196685256457</c:v>
                </c:pt>
                <c:pt idx="10">
                  <c:v>48.089830292203651</c:v>
                </c:pt>
                <c:pt idx="11">
                  <c:v>49.256134127285783</c:v>
                </c:pt>
                <c:pt idx="12">
                  <c:v>49.324500623314876</c:v>
                </c:pt>
                <c:pt idx="13">
                  <c:v>49.33920704845815</c:v>
                </c:pt>
                <c:pt idx="14">
                  <c:v>51.06024907438573</c:v>
                </c:pt>
                <c:pt idx="15">
                  <c:v>53.631799577093815</c:v>
                </c:pt>
                <c:pt idx="16">
                  <c:v>56.309188635781929</c:v>
                </c:pt>
                <c:pt idx="17">
                  <c:v>62.3742761353246</c:v>
                </c:pt>
              </c:numCache>
            </c:numRef>
          </c:val>
          <c:extLst>
            <c:ext xmlns:c16="http://schemas.microsoft.com/office/drawing/2014/chart" uri="{C3380CC4-5D6E-409C-BE32-E72D297353CC}">
              <c16:uniqueId val="{00000000-BD93-4D0B-93DD-39527410AB73}"/>
            </c:ext>
          </c:extLst>
        </c:ser>
        <c:dLbls>
          <c:showLegendKey val="0"/>
          <c:showVal val="0"/>
          <c:showCatName val="0"/>
          <c:showSerName val="0"/>
          <c:showPercent val="0"/>
          <c:showBubbleSize val="0"/>
        </c:dLbls>
        <c:gapWidth val="50"/>
        <c:axId val="223232512"/>
        <c:axId val="222460096"/>
      </c:barChart>
      <c:catAx>
        <c:axId val="223232512"/>
        <c:scaling>
          <c:orientation val="minMax"/>
        </c:scaling>
        <c:delete val="0"/>
        <c:axPos val="l"/>
        <c:numFmt formatCode="General" sourceLinked="0"/>
        <c:majorTickMark val="none"/>
        <c:minorTickMark val="none"/>
        <c:tickLblPos val="nextTo"/>
        <c:crossAx val="222460096"/>
        <c:crosses val="autoZero"/>
        <c:auto val="1"/>
        <c:lblAlgn val="ctr"/>
        <c:lblOffset val="100"/>
        <c:noMultiLvlLbl val="0"/>
      </c:catAx>
      <c:valAx>
        <c:axId val="22246009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32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B51D061-EF93-489D-96A6-B76A361B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9EADAF-2FF0-4E56-940A-2420370C8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EA6F84-EC4A-45E9-9459-A6271693C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8FDED9C-71F5-4A2B-94D3-00A3E40D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2BCE81F-5517-4078-8301-14A4EFD38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D2A7569-BF7F-4F47-8553-8960691E5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833E25-8E66-49B2-8550-3AECA64E1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33336</xdr:colOff>
      <xdr:row>1</xdr:row>
      <xdr:rowOff>361950</xdr:rowOff>
    </xdr:from>
    <xdr:to>
      <xdr:col>6</xdr:col>
      <xdr:colOff>28575</xdr:colOff>
      <xdr:row>30</xdr:row>
      <xdr:rowOff>171450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45D2AAA-9877-4F0B-9F1E-E536A1D69E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F253083-1794-4C09-9388-26BEA5402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0CCE290-D671-4372-82E3-D6490B054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3C98AD5-1E1B-4DA9-A204-88787C010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1D1C2719-F246-4212-994F-AC43642C4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B71812-EFE8-46FC-83F0-2B0921741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6B58E2F-2223-4B3A-996F-C393D7CFC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22E96329-D24F-439D-973B-56A3386A3C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60C3A03-753B-4D67-91D2-3444531BE8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4761</xdr:colOff>
      <xdr:row>2</xdr:row>
      <xdr:rowOff>9524</xdr:rowOff>
    </xdr:from>
    <xdr:to>
      <xdr:col>6</xdr:col>
      <xdr:colOff>0</xdr:colOff>
      <xdr:row>30</xdr:row>
      <xdr:rowOff>190499</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3EF13D8-71CD-43B3-A37F-E2543CE9B9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454DD483-4A69-469C-993F-1BE2D5C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27AC46-BF7F-42FE-84F2-FB8EAD949E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A5CB594-6436-4820-8EE1-1B7794C3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B578DA0A-F63E-4238-9C25-6D0D6BF16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0266CF9-1056-4828-A973-68DFE14C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5" name="Picture 2">
          <a:extLst>
            <a:ext uri="{FF2B5EF4-FFF2-40B4-BE49-F238E27FC236}">
              <a16:creationId xmlns:a16="http://schemas.microsoft.com/office/drawing/2014/main" id="{5BF058CC-4222-4C15-989E-8A1F076FB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E4EACBF-5F93-4B9E-9DF5-90D2A68594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9DC557E8-5704-4D8E-A974-13FC0F91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BB477D-8F6D-43C3-A1B2-29E90FE1D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07665BE-CEB2-47ED-BE84-9CEAF927CB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109FB4C4-B984-424C-B00D-4122E5F69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41F79A3-4A6D-494A-950C-6552C61ED6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1AF3AC9-8DC4-43A4-B77D-BFD55B75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4761</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D767C9-EE9F-481F-A151-ED2851519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5AE33FD-EE5A-4999-825E-E03814D4C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109130</xdr:colOff>
      <xdr:row>0</xdr:row>
      <xdr:rowOff>297525</xdr:rowOff>
    </xdr:to>
    <xdr:pic>
      <xdr:nvPicPr>
        <xdr:cNvPr id="3" name="Picture 2">
          <a:extLst>
            <a:ext uri="{FF2B5EF4-FFF2-40B4-BE49-F238E27FC236}">
              <a16:creationId xmlns:a16="http://schemas.microsoft.com/office/drawing/2014/main" id="{1016F9C3-7FF0-4E2C-93EE-C31BA5BE3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788F726-1DDD-477E-999A-39F1937E6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C966EA-2B56-4677-A590-74E087892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691FE43-7EFC-435A-AAFF-64941B5B8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8F5903-7CE2-455F-9279-9B527A7B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2.xml"/><Relationship Id="rId4"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5.x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6.xml"/><Relationship Id="rId4"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7.xml"/><Relationship Id="rId4"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0.xml"/><Relationship Id="rId4"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2.xml"/><Relationship Id="rId4"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3.xml"/><Relationship Id="rId4"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6.xml"/><Relationship Id="rId4"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7.xml"/><Relationship Id="rId4"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8.xml"/><Relationship Id="rId4"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9.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tabSelected="1" workbookViewId="0"/>
  </sheetViews>
  <sheetFormatPr defaultColWidth="8.7109375" defaultRowHeight="12" customHeight="1" x14ac:dyDescent="0.25"/>
  <cols>
    <col min="1" max="1" width="12.7109375" style="28" customWidth="1"/>
    <col min="2" max="2" width="42.7109375" style="32" customWidth="1"/>
    <col min="3" max="4" width="42.7109375" style="31" customWidth="1"/>
    <col min="5" max="6" width="60.7109375" style="28" customWidth="1"/>
    <col min="7" max="7" width="44.7109375" style="28" customWidth="1"/>
    <col min="8" max="8" width="8.7109375" style="36" customWidth="1"/>
    <col min="9" max="16384" width="8.7109375" style="28"/>
  </cols>
  <sheetData>
    <row r="1" spans="1:13" s="6" customFormat="1" ht="30" customHeight="1" x14ac:dyDescent="0.25">
      <c r="A1" s="24" t="s">
        <v>0</v>
      </c>
      <c r="B1" s="208"/>
      <c r="C1" s="209"/>
      <c r="D1" s="209"/>
      <c r="E1" s="19"/>
      <c r="F1" s="19"/>
      <c r="G1" s="19"/>
      <c r="H1" s="49"/>
      <c r="I1" s="2"/>
      <c r="J1" s="2"/>
      <c r="K1" s="2"/>
      <c r="L1" s="2"/>
      <c r="M1" s="2"/>
    </row>
    <row r="2" spans="1:13" s="16" customFormat="1" ht="30" customHeight="1" x14ac:dyDescent="0.25">
      <c r="A2" s="29"/>
      <c r="B2" s="210" t="s">
        <v>115</v>
      </c>
      <c r="C2" s="211"/>
      <c r="D2" s="211"/>
      <c r="E2" s="211"/>
      <c r="F2" s="211"/>
      <c r="G2" s="211"/>
      <c r="H2" s="212"/>
    </row>
    <row r="3" spans="1:13" s="17" customFormat="1" ht="30" customHeight="1" x14ac:dyDescent="0.25">
      <c r="B3" s="213" t="s">
        <v>103</v>
      </c>
      <c r="C3" s="214"/>
      <c r="D3" s="214"/>
      <c r="E3" s="214"/>
      <c r="F3" s="214"/>
      <c r="G3" s="214"/>
      <c r="H3" s="49"/>
    </row>
    <row r="4" spans="1:13" s="17" customFormat="1" ht="15" customHeight="1" x14ac:dyDescent="0.25">
      <c r="A4" s="42"/>
      <c r="B4" s="198" t="str">
        <f>HYPERLINK('Quadro 2.1'!A1,'Quadro 2.1'!B2)</f>
        <v>Quadro 2.1 Principais indicadores da emigração portuguesa, 2023 ou último ano disponível</v>
      </c>
      <c r="C4" s="199"/>
      <c r="D4" s="199"/>
      <c r="E4" s="198" t="str">
        <f>HYPERLINK('Gráfico 2.1'!A1,'Gráfico 2.1'!B2)</f>
        <v>Gráfico 2.1 Entradas de portugueses, principais países de destino da emigração, 2023 ou último ano disponível</v>
      </c>
      <c r="F4" s="201"/>
      <c r="G4" s="201"/>
      <c r="H4" s="52"/>
    </row>
    <row r="5" spans="1:13" s="17" customFormat="1" ht="15" customHeight="1" x14ac:dyDescent="0.25">
      <c r="A5" s="42"/>
      <c r="B5" s="198" t="str">
        <f>HYPERLINK('Quadro 2.2'!A1,'Quadro 2.2'!B2)</f>
        <v>Quadro 2.2 Entradas de portugueses, principais países de destino da emigração, 2023 ou último ano disponível</v>
      </c>
      <c r="C5" s="199"/>
      <c r="D5" s="199"/>
      <c r="E5" s="198" t="str">
        <f>HYPERLINK('Gráfico 2.2'!A1,'Gráfico 2.2'!B2)</f>
        <v>Gráfico 2.2  Entradas de portugueses em percentagem das entradas de estrangeiros, principais países de destino da emigração, 2023 ou último ano disponível</v>
      </c>
      <c r="F5" s="201"/>
      <c r="G5" s="201"/>
      <c r="H5" s="52"/>
    </row>
    <row r="6" spans="1:13" s="17" customFormat="1" ht="15" customHeight="1" x14ac:dyDescent="0.25">
      <c r="A6" s="42"/>
      <c r="B6" s="198" t="str">
        <f>HYPERLINK('Quadro 2.3'!A1,'Quadro 2.3'!B2)</f>
        <v>Quadro 2.3 Entradas de portugueses, principais países de destino da emigração, variação 2022-2023 ou últimos dois anos disponíveis</v>
      </c>
      <c r="C6" s="199"/>
      <c r="D6" s="199"/>
      <c r="E6" s="198" t="str">
        <f>HYPERLINK('Gráfico 2.3'!A1,'Gráfico 2.3'!B2)</f>
        <v>Gráfico 2.3  Entradas de portugueses, principais países de destino da emigração, variação 2022-2023 ou últimos dois anos disponíveis</v>
      </c>
      <c r="F6" s="201"/>
      <c r="G6" s="201"/>
      <c r="H6" s="52"/>
    </row>
    <row r="7" spans="1:13" s="17" customFormat="1" ht="15" customHeight="1" x14ac:dyDescent="0.25">
      <c r="A7" s="42"/>
      <c r="B7" s="198" t="str">
        <f>HYPERLINK('Quadro 2.4'!A1,'Quadro 2.4'!B2)</f>
        <v>Quadro 2.4 Entradas de portugueses por sexo, principais países de destino da emigração, 2023 ou último ano disponível</v>
      </c>
      <c r="C7" s="199"/>
      <c r="D7" s="199"/>
      <c r="E7" s="198" t="str">
        <f>HYPERLINK('Gráfico 2.4'!A1,'Gráfico 2.4'!B2)</f>
        <v>Gráfico 2.4  Entradas de mulheres em percentagem do total de entradas de portugueses, principais países de destino da emigração, 2023 ou último ano disponível</v>
      </c>
      <c r="F7" s="201"/>
      <c r="G7" s="201"/>
      <c r="H7" s="52"/>
    </row>
    <row r="8" spans="1:13" s="17" customFormat="1" ht="15" customHeight="1" x14ac:dyDescent="0.25">
      <c r="A8" s="42"/>
      <c r="B8" s="198" t="str">
        <f>HYPERLINK('Quadro 2.5'!A1,'Quadro 2.5'!B2)</f>
        <v>Quadro 2.5 Entradas de portugueses por grupo etário, principais países de destino da emigração, 2023 ou último ano disponível</v>
      </c>
      <c r="C8" s="199"/>
      <c r="D8" s="199"/>
      <c r="E8" s="198" t="str">
        <f>HYPERLINK('Gráfico 2.5'!A1,'Gráfico 2.5'!B2)</f>
        <v>Gráfico 2.5  Entradas de portugueses com 15-64 anos em percentagem do total de entradas de portugueses, principais países de destino da emigração, 2023 ou último ano disponível</v>
      </c>
      <c r="F8" s="201"/>
      <c r="G8" s="201"/>
      <c r="H8" s="52"/>
    </row>
    <row r="9" spans="1:13" s="17" customFormat="1" ht="15" customHeight="1" x14ac:dyDescent="0.25">
      <c r="A9" s="42"/>
      <c r="B9" s="198" t="str">
        <f>HYPERLINK('Quadro 2.6'!A1,'Quadro 2.6'!B2)</f>
        <v>Quadro 2.6 Nascidos em Portugal residentes no estrangeiro, principais países de destino da emigração, 2023 ou último ano disponível</v>
      </c>
      <c r="C9" s="199"/>
      <c r="D9" s="199"/>
      <c r="E9" s="198" t="str">
        <f>HYPERLINK('Gráfico 2.6'!A1,'Gráfico 2.6'!B2)</f>
        <v>Gráfico 2.6  Nascidos em Portugal residentes no estrangeiro, principais países de destino da emigração, 2023 ou último ano disponível</v>
      </c>
      <c r="F9" s="201"/>
      <c r="G9" s="201"/>
      <c r="H9" s="52"/>
    </row>
    <row r="10" spans="1:13" s="17" customFormat="1" ht="15" customHeight="1" x14ac:dyDescent="0.25">
      <c r="A10" s="42"/>
      <c r="B10" s="198" t="str">
        <f>HYPERLINK('Quadro 2.7'!A1,'Quadro 2.7'!B2)</f>
        <v>Quadro 2.7 Nascidos em Portugal residentes no estrangeiro, principais países de destino da emigração, variação 2021-2022 ou últimos dois anos disponíveis</v>
      </c>
      <c r="C10" s="199"/>
      <c r="D10" s="199"/>
      <c r="E10" s="198" t="str">
        <f>HYPERLINK('Gráfico 2.7'!A1,'Gráfico 2.7'!B2)</f>
        <v>Gráfico 2.7  Nascidos em Portugal residentes no estrangeiro em percentagem da população nascida no estrangeiro, principais países de destino da emigração, 2023 ou último ano disponível</v>
      </c>
      <c r="F10" s="201"/>
      <c r="G10" s="201"/>
      <c r="H10" s="52"/>
    </row>
    <row r="11" spans="1:13" s="17" customFormat="1" ht="15" customHeight="1" x14ac:dyDescent="0.25">
      <c r="A11" s="42"/>
      <c r="B11" s="198" t="str">
        <f>HYPERLINK('Quadro 2.8'!A1,'Quadro 2.8'!B2)</f>
        <v>Quadro 2.8 Nascidos em Portugal residentes no estrangeiro por sexo, principais países de destino da emigração, 2022 ou último ano disponível</v>
      </c>
      <c r="C11" s="199"/>
      <c r="D11" s="199"/>
      <c r="E11" s="198" t="str">
        <f>HYPERLINK('Gráfico 2.8'!A1,'Gráfico 2.8'!B2)</f>
        <v>Gráfico 2.8  Nascidos em Portugal residentes no estrangeiro, principais países de destino da emigração, variação 2022-2023 ou últimos dois anos disponíveis</v>
      </c>
      <c r="F11" s="201"/>
      <c r="G11" s="201"/>
      <c r="H11" s="52"/>
    </row>
    <row r="12" spans="1:13" s="17" customFormat="1" ht="15" customHeight="1" x14ac:dyDescent="0.25">
      <c r="A12" s="42"/>
      <c r="B12" s="198" t="str">
        <f>HYPERLINK('Quadro 2.9'!A1,'Quadro 2.9'!B2)</f>
        <v>Quadro 2.9  Nascidos em Portugal residentes no estrangeiro por grupo etário, principais países de destino da emigração, 2023 ou último ano disponível</v>
      </c>
      <c r="C12" s="199"/>
      <c r="D12" s="199"/>
      <c r="E12" s="198" t="str">
        <f>HYPERLINK('Gráfico 2.9'!A1,'Gráfico 2.9'!B2)</f>
        <v>Gráfico 2.9  Mulheres nascidas em Portugal residentes no estrangeiro em percentagem do total de nascidos em Portugal residentes no estrangeiro, principais países de destino da emigração, 2023 ou último ano disponível</v>
      </c>
      <c r="F12" s="198"/>
      <c r="G12" s="198"/>
      <c r="H12" s="198"/>
      <c r="I12" s="198"/>
      <c r="J12" s="198"/>
    </row>
    <row r="13" spans="1:13" s="17" customFormat="1" ht="15" customHeight="1" x14ac:dyDescent="0.25">
      <c r="A13" s="76"/>
      <c r="B13" s="200" t="str">
        <f>HYPERLINK('Quadro 2.10'!A1,'Quadro 2.10'!B2)</f>
        <v>Quadro 2.10 Aquisição de nacionalidade por portugueses residentes no estrangeiro, principais países de destino da emigração, 2023 ou último ano disponível</v>
      </c>
      <c r="C13" s="201"/>
      <c r="D13" s="201"/>
      <c r="E13" s="198" t="str">
        <f>HYPERLINK('Gráfico 2.10'!A1,'Gráfico 2.10'!B2)</f>
        <v>Gráfico 2.10  Nascidos em Portugal residentes no estrangeiro com mais de 65 anos em percentagem do total de nascidos em Portugal residentes no estrangeiro, principais países de destino da emigração, 2023 ou último ano disponível</v>
      </c>
      <c r="F13" s="201"/>
      <c r="G13" s="201"/>
      <c r="H13" s="51"/>
    </row>
    <row r="14" spans="1:13" s="17" customFormat="1" ht="15" customHeight="1" x14ac:dyDescent="0.25">
      <c r="A14" s="76"/>
      <c r="B14" s="200" t="str">
        <f>HYPERLINK('Quadro 2.11'!A1,'Quadro 2.11'!B2)</f>
        <v>Quadro 2.11 Aquisição de nacionalidade por portugueses residentes no estrangeiro, principais países de destino da emigração, variação 2022-2023 ou últimos dois anos disponíveis</v>
      </c>
      <c r="C14" s="201"/>
      <c r="D14" s="201"/>
      <c r="E14" s="198" t="str">
        <f>HYPERLINK('Gráfico 2.11'!A1,'Gráfico 2.11'!B2)</f>
        <v>Gráfico 2.11  Aquisição de nacionalidade por portugueses residentes no estrangeiro, principais países de destino da emigração, 2023 ou último ano disponível</v>
      </c>
      <c r="F14" s="201"/>
      <c r="G14" s="201"/>
      <c r="H14" s="51"/>
    </row>
    <row r="15" spans="1:13" s="30" customFormat="1" ht="15" customHeight="1" x14ac:dyDescent="0.2">
      <c r="A15" s="76"/>
      <c r="B15" s="198" t="str">
        <f>HYPERLINK('Quadro 2.12'!A1,'Quadro 2.12'!B2)</f>
        <v>Quadro 2.12 Residentes no estrangeiro com nacionalidade portuguesa, principais países de destino da emigração, 2023 ou último ano disponível</v>
      </c>
      <c r="C15" s="199"/>
      <c r="D15" s="199"/>
      <c r="E15" s="198" t="str">
        <f>HYPERLINK('Gráfico 2.12'!A1,'Gráfico 2.12'!B2)</f>
        <v>Gráfico 2.12  Aquisição de nacionalidade por portugueses residentes no estrangeiro, principais países de destino da emigração, variação 2022-2023 ou últimos dois anos disponíveis</v>
      </c>
      <c r="F15" s="201"/>
      <c r="G15" s="201"/>
      <c r="H15" s="50"/>
    </row>
    <row r="16" spans="1:13" s="30" customFormat="1" ht="15" customHeight="1" x14ac:dyDescent="0.2">
      <c r="A16" s="76"/>
      <c r="B16" s="200" t="str">
        <f>HYPERLINK('Quadro 2.13'!A1,'Quadro 2.13'!B2)</f>
        <v>Quadro 2.13 Residentes no estrangeiro com nacionalidade portuguesa, principais países de destino da emigração, variação 2022-2023 ou últimos dois anos disponíveis</v>
      </c>
      <c r="C16" s="201"/>
      <c r="D16" s="201"/>
      <c r="E16" s="198" t="str">
        <f>HYPERLINK('Gráfico 2.13'!A1,'Gráfico 2.13'!B2)</f>
        <v>Gráfico 2.13  Residentes no estrangeiro com nacionalidade portuguesa, principais países de destino, 2023 ou último ano disponível</v>
      </c>
      <c r="F16" s="201"/>
      <c r="G16" s="201"/>
      <c r="H16" s="50"/>
    </row>
    <row r="17" spans="1:8" s="17" customFormat="1" ht="15" customHeight="1" x14ac:dyDescent="0.25">
      <c r="A17" s="42"/>
      <c r="B17" s="198" t="str">
        <f>HYPERLINK('Quadro 2.14'!A1,'Quadro 2.14'!B2)</f>
        <v>Quadro 2.14 Registos consulares de portugueses residentes no estrangeiro, principais países de destino da emigração, 2022</v>
      </c>
      <c r="C17" s="199"/>
      <c r="D17" s="199"/>
      <c r="E17" s="198" t="str">
        <f>HYPERLINK('Gráfico 2.14'!A1,'Gráfico 2.14'!B2)</f>
        <v>Gráfico 2.14  Residentes no estrangeiro com nacionalidade portuguesa, principais países de destino da emigração, variação 2022-2023 ou últimos dois anos disponíveis</v>
      </c>
      <c r="F17" s="201"/>
      <c r="G17" s="201"/>
      <c r="H17" s="51"/>
    </row>
    <row r="18" spans="1:8" s="17" customFormat="1" ht="15" customHeight="1" x14ac:dyDescent="0.25">
      <c r="A18" s="42"/>
      <c r="B18" s="89"/>
      <c r="C18" s="90"/>
      <c r="D18" s="90"/>
      <c r="E18" s="198" t="str">
        <f>HYPERLINK('Gráfico 2.15'!A1,'Gráfico 2.15'!B2)</f>
        <v>Gráfico 2.15  Registos consulares de portugueses residentes no estrangeiro, principais países de destino da emigração, 2023</v>
      </c>
      <c r="F18" s="201"/>
      <c r="G18" s="201"/>
      <c r="H18" s="51"/>
    </row>
    <row r="19" spans="1:8" s="30" customFormat="1" ht="15" customHeight="1" x14ac:dyDescent="0.2">
      <c r="A19" s="42"/>
      <c r="B19" s="198"/>
      <c r="C19" s="199"/>
      <c r="D19" s="199"/>
      <c r="E19" s="17"/>
      <c r="F19" s="17"/>
      <c r="G19" s="17"/>
      <c r="H19" s="51"/>
    </row>
    <row r="20" spans="1:8" ht="30" customHeight="1" x14ac:dyDescent="0.25">
      <c r="B20" s="53"/>
      <c r="C20" s="54"/>
      <c r="D20" s="54"/>
      <c r="E20" s="87"/>
      <c r="F20" s="87"/>
      <c r="G20" s="87"/>
      <c r="H20" s="49"/>
    </row>
    <row r="21" spans="1:8" s="87" customFormat="1" ht="15" customHeight="1" x14ac:dyDescent="0.25">
      <c r="A21" s="4" t="s">
        <v>31</v>
      </c>
      <c r="B21" s="205" t="s">
        <v>163</v>
      </c>
      <c r="C21" s="206"/>
    </row>
    <row r="22" spans="1:8" s="87" customFormat="1" ht="15" customHeight="1" x14ac:dyDescent="0.25">
      <c r="A22" s="99" t="s">
        <v>1</v>
      </c>
      <c r="B22" s="207" t="s">
        <v>162</v>
      </c>
      <c r="C22" s="207"/>
      <c r="D22" s="207"/>
      <c r="E22" s="187"/>
      <c r="F22" s="187"/>
      <c r="G22" s="187"/>
      <c r="H22" s="100"/>
    </row>
    <row r="23" spans="1:8" ht="30" customHeight="1" x14ac:dyDescent="0.25"/>
    <row r="24" spans="1:8" ht="60" customHeight="1" x14ac:dyDescent="0.25">
      <c r="B24" s="202" t="s">
        <v>58</v>
      </c>
      <c r="C24" s="203"/>
      <c r="D24" s="204"/>
    </row>
    <row r="25" spans="1:8" ht="15" customHeight="1" x14ac:dyDescent="0.25"/>
    <row r="26" spans="1:8" ht="15" customHeight="1" x14ac:dyDescent="0.25"/>
    <row r="27" spans="1:8" ht="15" customHeight="1" x14ac:dyDescent="0.25"/>
    <row r="28" spans="1:8" ht="15" customHeight="1" x14ac:dyDescent="0.25"/>
  </sheetData>
  <mergeCells count="36">
    <mergeCell ref="B1:D1"/>
    <mergeCell ref="B4:D4"/>
    <mergeCell ref="B5:D5"/>
    <mergeCell ref="B9:D9"/>
    <mergeCell ref="B2:H2"/>
    <mergeCell ref="B3:G3"/>
    <mergeCell ref="E4:G4"/>
    <mergeCell ref="E5:G5"/>
    <mergeCell ref="E9:G9"/>
    <mergeCell ref="B6:D6"/>
    <mergeCell ref="E6:G6"/>
    <mergeCell ref="E7:G7"/>
    <mergeCell ref="E8:G8"/>
    <mergeCell ref="B7:D7"/>
    <mergeCell ref="B8:D8"/>
    <mergeCell ref="E18:G18"/>
    <mergeCell ref="E11:G11"/>
    <mergeCell ref="B15:D15"/>
    <mergeCell ref="E14:G14"/>
    <mergeCell ref="B24:D24"/>
    <mergeCell ref="B13:D13"/>
    <mergeCell ref="B17:D17"/>
    <mergeCell ref="E16:G16"/>
    <mergeCell ref="B19:D19"/>
    <mergeCell ref="B21:C21"/>
    <mergeCell ref="E17:G17"/>
    <mergeCell ref="B11:D11"/>
    <mergeCell ref="B12:D12"/>
    <mergeCell ref="E12:J12"/>
    <mergeCell ref="B22:D22"/>
    <mergeCell ref="B10:D10"/>
    <mergeCell ref="B14:D14"/>
    <mergeCell ref="B16:D16"/>
    <mergeCell ref="E10:G10"/>
    <mergeCell ref="E15:G15"/>
    <mergeCell ref="E13:G13"/>
  </mergeCells>
  <hyperlinks>
    <hyperlink ref="B4:D4" location="'Quadro 2.1'!A1" display="=HYPERLINK('Quadro 2.1'!A1;'Quadro 2.1'!B2)" xr:uid="{00000000-0004-0000-0000-000000000000}"/>
    <hyperlink ref="B5:D5" location="'Quadro 2.2'!A1" display="=HYPERLINK('Quadro 2.2'!A1;'Quadro 2.2'!B2)" xr:uid="{00000000-0004-0000-0000-000001000000}"/>
    <hyperlink ref="B9:D9" location="'Quadro 2.6'!A1" display="'Quadro 2.6'!A1" xr:uid="{00000000-0004-0000-0000-000002000000}"/>
    <hyperlink ref="B17:D17" location="'Quadro 2.14'!A1" display="'Quadro 2.14'!A1" xr:uid="{00000000-0004-0000-0000-000003000000}"/>
    <hyperlink ref="E4:G4" location="'Gráfico 2.1'!A1" display="=HYPERLINK('Gráfico 2.1'!A1;'Gráfico 2.1'!B2)" xr:uid="{00000000-0004-0000-0000-000004000000}"/>
    <hyperlink ref="E5:G5" location="'Gráfico 2.2'!A1" display="=HYPERLINK('Gráfico 2.2'!A1;'Gráfico 2.2'!B2)" xr:uid="{00000000-0004-0000-0000-000005000000}"/>
    <hyperlink ref="E9:G9" location="'Gráfico 2.6'!A1" display="'Gráfico 2.6'!A1" xr:uid="{00000000-0004-0000-0000-000006000000}"/>
    <hyperlink ref="E11:G11" location="'Gráfico 2.8'!A1" display="'Gráfico 2.8'!A1" xr:uid="{00000000-0004-0000-0000-000007000000}"/>
    <hyperlink ref="E18:G18" location="'Gráfico 2.15'!A1" display="'Gráfico 2.15'!A1" xr:uid="{00000000-0004-0000-0000-000008000000}"/>
    <hyperlink ref="B13:D13" location="'Quadro 2.10'!A1" display="'Quadro 2.10'!A1" xr:uid="{00000000-0004-0000-0000-000009000000}"/>
    <hyperlink ref="B15:D15" location="'Quadro 2.12'!A1" display="'Quadro 2.12'!A1" xr:uid="{00000000-0004-0000-0000-00000A000000}"/>
    <hyperlink ref="E14:G14" location="'Gráfico 2.11'!A1" display="'Gráfico 2.11'!A1" xr:uid="{00000000-0004-0000-0000-00000B000000}"/>
    <hyperlink ref="E16:G16" location="'Gráfico 2.13'!A1" display="'Gráfico 2.13'!A1" xr:uid="{00000000-0004-0000-0000-00000C000000}"/>
    <hyperlink ref="B6:D6" location="'Quadro 2.3'!A1" display="'Quadro 2.3'!A1" xr:uid="{00000000-0004-0000-0000-00000D000000}"/>
    <hyperlink ref="B10" location="'Quadro 2.3a '!A1" display="'Quadro 2.3a '!A1" xr:uid="{00000000-0004-0000-0000-00000E000000}"/>
    <hyperlink ref="B10:D10" location="'Quadro 2.7'!A1" display="'Quadro 2.7'!A1" xr:uid="{00000000-0004-0000-0000-00000F000000}"/>
    <hyperlink ref="B14:D14" location="'Quadro 2.11'!A1" display="'Quadro 2.11'!A1" xr:uid="{00000000-0004-0000-0000-000010000000}"/>
    <hyperlink ref="B16:D16" location="'Quadro 2.13'!A1" display="'Quadro 2.13'!A1" xr:uid="{00000000-0004-0000-0000-000011000000}"/>
    <hyperlink ref="E10:G10" location="'Gráfico 2.7'!A1" display="'Gráfico 2.7'!A1" xr:uid="{00000000-0004-0000-0000-000012000000}"/>
    <hyperlink ref="E15:G15" location="'Gráfico 2.12'!A1" display="'Gráfico 2.12'!A1" xr:uid="{00000000-0004-0000-0000-000013000000}"/>
    <hyperlink ref="E17:G17" location="'Gráfico 2.14'!A1" display="'Gráfico 2.14'!A1" xr:uid="{00000000-0004-0000-0000-000014000000}"/>
    <hyperlink ref="B7:D7" location="'Quadro 2.4'!A1" display="'Quadro 2.4'!A1" xr:uid="{00000000-0004-0000-0000-000017000000}"/>
    <hyperlink ref="B8:D8" location="'Quadro 2.5'!A1" display="'Quadro 2.5'!A1" xr:uid="{00000000-0004-0000-0000-000018000000}"/>
    <hyperlink ref="B11" location="'Quadro 2.3a '!A1" display="'Quadro 2.3a '!A1" xr:uid="{00000000-0004-0000-0000-000019000000}"/>
    <hyperlink ref="B11:D11" location="'Quadro 2.8'!A1" display="'Quadro 2.8'!A1" xr:uid="{00000000-0004-0000-0000-00001A000000}"/>
    <hyperlink ref="B12" location="'Quadro 2.3a '!A1" display="'Quadro 2.3a '!A1" xr:uid="{00000000-0004-0000-0000-00001B000000}"/>
    <hyperlink ref="B12:D12" location="'Quadro 2.9'!A1" display="'Quadro 2.9'!A1" xr:uid="{00000000-0004-0000-0000-00001C000000}"/>
    <hyperlink ref="E6:G6" location="'Gráfico 2.3'!A1" display="'Gráfico 2.3'!A1" xr:uid="{00000000-0004-0000-0000-00001D000000}"/>
    <hyperlink ref="E7:G7" location="'Gráfico 2.4'!A1" display="'Gráfico 2.4'!A1" xr:uid="{00000000-0004-0000-0000-00001E000000}"/>
    <hyperlink ref="E8:G8" location="'Gráfico 2.5'!A1" display="'Gráfico 2.5'!A1" xr:uid="{00000000-0004-0000-0000-00001F000000}"/>
    <hyperlink ref="E13:G13" location="'Gráfico 2.10'!A1" display="'Gráfico 2.10'!A1" xr:uid="{00000000-0004-0000-0000-000020000000}"/>
    <hyperlink ref="E12:J12" location="'Gráfico 2.9'!A1" display="'Gráfico 2.9'!A1" xr:uid="{00000000-0004-0000-0000-000021000000}"/>
    <hyperlink ref="B22" r:id="rId1" display="http://www.observatorioemigracao.pt/np4/8218" xr:uid="{B3089C7D-E40E-479D-86BF-29B4729F4A5E}"/>
    <hyperlink ref="B22:C22" r:id="rId2" display="ttp://www.observatorioemigracao.pt/np4/8218" xr:uid="{E7197B91-688C-4C21-8350-001D0FFD2A72}"/>
    <hyperlink ref="B22:D22" r:id="rId3" display="http://www.observatorioemigracao.pt/np4/9387" xr:uid="{F7195C47-8262-4E27-B041-3E2C36E545C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1"/>
  <sheetViews>
    <sheetView showGridLines="0" topLeftCell="A2" zoomScaleNormal="100" workbookViewId="0">
      <selection activeCell="I29" sqref="I29"/>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20" ht="30" customHeight="1" x14ac:dyDescent="0.25">
      <c r="A1" s="24" t="s">
        <v>0</v>
      </c>
      <c r="B1" s="48"/>
      <c r="C1" s="35" t="s">
        <v>75</v>
      </c>
      <c r="D1" s="7"/>
      <c r="H1" s="35"/>
    </row>
    <row r="2" spans="1:20" ht="45" customHeight="1" thickBot="1" x14ac:dyDescent="0.3">
      <c r="B2" s="226" t="s">
        <v>131</v>
      </c>
      <c r="C2" s="227"/>
      <c r="D2" s="227"/>
      <c r="E2" s="227"/>
      <c r="F2" s="227"/>
      <c r="G2" s="227"/>
      <c r="H2" s="228"/>
      <c r="J2" s="97"/>
      <c r="K2" s="97"/>
      <c r="L2" s="97"/>
      <c r="M2" s="97"/>
    </row>
    <row r="3" spans="1:20" ht="30" customHeight="1" x14ac:dyDescent="0.25">
      <c r="B3" s="233" t="s">
        <v>9</v>
      </c>
      <c r="C3" s="235" t="s">
        <v>78</v>
      </c>
      <c r="D3" s="230" t="s">
        <v>83</v>
      </c>
      <c r="E3" s="231"/>
      <c r="F3" s="231"/>
      <c r="G3" s="231"/>
      <c r="H3" s="232"/>
    </row>
    <row r="4" spans="1:20" ht="45" customHeight="1" x14ac:dyDescent="0.25">
      <c r="B4" s="234"/>
      <c r="C4" s="236"/>
      <c r="D4" s="37" t="s">
        <v>87</v>
      </c>
      <c r="E4" s="45" t="s">
        <v>86</v>
      </c>
      <c r="F4" s="45" t="s">
        <v>85</v>
      </c>
      <c r="G4" s="45" t="s">
        <v>84</v>
      </c>
      <c r="H4" s="45" t="s">
        <v>88</v>
      </c>
    </row>
    <row r="5" spans="1:20" ht="15" customHeight="1" x14ac:dyDescent="0.25">
      <c r="B5" s="103" t="s">
        <v>20</v>
      </c>
      <c r="C5" s="182" t="s">
        <v>5</v>
      </c>
      <c r="D5" s="108" t="s">
        <v>5</v>
      </c>
      <c r="E5" s="108" t="s">
        <v>5</v>
      </c>
      <c r="F5" s="108" t="s">
        <v>5</v>
      </c>
      <c r="G5" s="108" t="s">
        <v>5</v>
      </c>
      <c r="H5" s="133" t="s">
        <v>5</v>
      </c>
      <c r="J5" s="186"/>
    </row>
    <row r="6" spans="1:20" ht="15" customHeight="1" x14ac:dyDescent="0.25">
      <c r="B6" s="106" t="s">
        <v>4</v>
      </c>
      <c r="C6" s="183" t="s">
        <v>5</v>
      </c>
      <c r="D6" s="108" t="s">
        <v>5</v>
      </c>
      <c r="E6" s="108" t="s">
        <v>5</v>
      </c>
      <c r="F6" s="108" t="s">
        <v>5</v>
      </c>
      <c r="G6" s="108" t="s">
        <v>5</v>
      </c>
      <c r="H6" s="133" t="s">
        <v>5</v>
      </c>
      <c r="J6" s="82"/>
    </row>
    <row r="7" spans="1:20" ht="15" customHeight="1" x14ac:dyDescent="0.25">
      <c r="B7" s="106" t="s">
        <v>14</v>
      </c>
      <c r="C7" s="183">
        <v>18160</v>
      </c>
      <c r="D7" s="108">
        <v>280</v>
      </c>
      <c r="E7" s="108">
        <v>2600</v>
      </c>
      <c r="F7" s="108">
        <v>8400</v>
      </c>
      <c r="G7" s="108">
        <v>6900</v>
      </c>
      <c r="H7" s="133">
        <f t="shared" ref="H7:H27" si="0">+G7*100/C7</f>
        <v>37.995594713656388</v>
      </c>
    </row>
    <row r="8" spans="1:20" ht="15" customHeight="1" x14ac:dyDescent="0.25">
      <c r="B8" s="106" t="s">
        <v>15</v>
      </c>
      <c r="C8" s="183">
        <v>3568</v>
      </c>
      <c r="D8" s="108">
        <v>262</v>
      </c>
      <c r="E8" s="108">
        <v>1662</v>
      </c>
      <c r="F8" s="108">
        <v>1462</v>
      </c>
      <c r="G8" s="108">
        <v>182</v>
      </c>
      <c r="H8" s="133">
        <f t="shared" si="0"/>
        <v>5.1008968609865475</v>
      </c>
    </row>
    <row r="9" spans="1:20" ht="15" customHeight="1" x14ac:dyDescent="0.25">
      <c r="B9" s="109" t="s">
        <v>29</v>
      </c>
      <c r="C9" s="184">
        <v>39185</v>
      </c>
      <c r="D9" s="111">
        <v>2733</v>
      </c>
      <c r="E9" s="111">
        <v>13629</v>
      </c>
      <c r="F9" s="111">
        <v>18593</v>
      </c>
      <c r="G9" s="111">
        <v>4230</v>
      </c>
      <c r="H9" s="133">
        <f t="shared" si="0"/>
        <v>10.794947046063545</v>
      </c>
    </row>
    <row r="10" spans="1:20" ht="15" customHeight="1" x14ac:dyDescent="0.25">
      <c r="B10" s="109" t="s">
        <v>16</v>
      </c>
      <c r="C10" s="184">
        <v>137972</v>
      </c>
      <c r="D10" s="111">
        <v>3652</v>
      </c>
      <c r="E10" s="111">
        <v>5363</v>
      </c>
      <c r="F10" s="111">
        <v>46126</v>
      </c>
      <c r="G10" s="111">
        <v>82832</v>
      </c>
      <c r="H10" s="133">
        <f t="shared" si="0"/>
        <v>60.035369495259907</v>
      </c>
    </row>
    <row r="11" spans="1:20" ht="15" customHeight="1" x14ac:dyDescent="0.25">
      <c r="B11" s="109" t="s">
        <v>6</v>
      </c>
      <c r="C11" s="184" t="s">
        <v>5</v>
      </c>
      <c r="D11" s="111" t="s">
        <v>5</v>
      </c>
      <c r="E11" s="111" t="s">
        <v>5</v>
      </c>
      <c r="F11" s="111" t="s">
        <v>5</v>
      </c>
      <c r="G11" s="111" t="s">
        <v>5</v>
      </c>
      <c r="H11" s="133" t="s">
        <v>5</v>
      </c>
      <c r="M11" s="225"/>
      <c r="N11" s="225"/>
      <c r="O11" s="225"/>
      <c r="P11" s="225"/>
      <c r="Q11" s="225"/>
      <c r="R11" s="225"/>
      <c r="S11" s="225"/>
      <c r="T11" s="225"/>
    </row>
    <row r="12" spans="1:20" ht="15" customHeight="1" x14ac:dyDescent="0.25">
      <c r="B12" s="109" t="s">
        <v>17</v>
      </c>
      <c r="C12" s="184">
        <v>133695</v>
      </c>
      <c r="D12" s="111">
        <v>1175</v>
      </c>
      <c r="E12" s="111">
        <v>21117</v>
      </c>
      <c r="F12" s="111">
        <v>55758</v>
      </c>
      <c r="G12" s="111">
        <v>55645</v>
      </c>
      <c r="H12" s="133">
        <f t="shared" si="0"/>
        <v>41.620853435057406</v>
      </c>
      <c r="M12" s="225"/>
      <c r="N12" s="225"/>
      <c r="O12" s="225"/>
      <c r="P12" s="225"/>
      <c r="Q12" s="225"/>
      <c r="R12" s="225"/>
      <c r="S12" s="225"/>
      <c r="T12" s="225"/>
    </row>
    <row r="13" spans="1:20" ht="15" customHeight="1" x14ac:dyDescent="0.25">
      <c r="B13" s="109" t="s">
        <v>18</v>
      </c>
      <c r="C13" s="184">
        <v>4013</v>
      </c>
      <c r="D13" s="111">
        <v>478</v>
      </c>
      <c r="E13" s="111">
        <v>2220</v>
      </c>
      <c r="F13" s="111">
        <v>1150</v>
      </c>
      <c r="G13" s="111">
        <v>165</v>
      </c>
      <c r="H13" s="133">
        <f t="shared" si="0"/>
        <v>4.1116371791677047</v>
      </c>
      <c r="M13" s="225"/>
      <c r="N13" s="225"/>
      <c r="O13" s="225"/>
      <c r="P13" s="225"/>
      <c r="Q13" s="225"/>
      <c r="R13" s="225"/>
      <c r="S13" s="225"/>
      <c r="T13" s="225"/>
    </row>
    <row r="14" spans="1:20" ht="15" customHeight="1" x14ac:dyDescent="0.25">
      <c r="B14" s="109" t="s">
        <v>26</v>
      </c>
      <c r="C14" s="184">
        <v>95171</v>
      </c>
      <c r="D14" s="111">
        <v>3273</v>
      </c>
      <c r="E14" s="111">
        <v>26740</v>
      </c>
      <c r="F14" s="111">
        <v>47079</v>
      </c>
      <c r="G14" s="111">
        <v>18079</v>
      </c>
      <c r="H14" s="133">
        <f t="shared" si="0"/>
        <v>18.996332916539703</v>
      </c>
    </row>
    <row r="15" spans="1:20" ht="15" customHeight="1" x14ac:dyDescent="0.25">
      <c r="B15" s="109" t="s">
        <v>36</v>
      </c>
      <c r="C15" s="184" t="s">
        <v>5</v>
      </c>
      <c r="D15" s="111" t="s">
        <v>5</v>
      </c>
      <c r="E15" s="111" t="s">
        <v>5</v>
      </c>
      <c r="F15" s="111" t="s">
        <v>5</v>
      </c>
      <c r="G15" s="111" t="s">
        <v>5</v>
      </c>
      <c r="H15" s="133" t="s">
        <v>5</v>
      </c>
    </row>
    <row r="16" spans="1:20" ht="15" customHeight="1" x14ac:dyDescent="0.25">
      <c r="B16" s="109" t="s">
        <v>19</v>
      </c>
      <c r="C16" s="184">
        <v>591974</v>
      </c>
      <c r="D16" s="111">
        <v>19553</v>
      </c>
      <c r="E16" s="111">
        <v>260884</v>
      </c>
      <c r="F16" s="111" t="s">
        <v>5</v>
      </c>
      <c r="G16" s="111">
        <v>311537</v>
      </c>
      <c r="H16" s="133">
        <f t="shared" si="0"/>
        <v>52.626804555605482</v>
      </c>
      <c r="O16" s="81"/>
      <c r="P16" s="81"/>
      <c r="Q16" s="81"/>
    </row>
    <row r="17" spans="1:17" ht="15" customHeight="1" x14ac:dyDescent="0.25">
      <c r="B17" s="109" t="s">
        <v>24</v>
      </c>
      <c r="C17" s="184">
        <v>24547</v>
      </c>
      <c r="D17" s="111">
        <v>1294</v>
      </c>
      <c r="E17" s="111">
        <v>12328</v>
      </c>
      <c r="F17" s="111">
        <v>8808</v>
      </c>
      <c r="G17" s="111">
        <v>2117</v>
      </c>
      <c r="H17" s="133">
        <f t="shared" si="0"/>
        <v>8.6242718051085667</v>
      </c>
    </row>
    <row r="18" spans="1:17" ht="15" customHeight="1" x14ac:dyDescent="0.25">
      <c r="B18" s="109" t="s">
        <v>32</v>
      </c>
      <c r="C18" s="184">
        <v>3866</v>
      </c>
      <c r="D18" s="111">
        <v>463</v>
      </c>
      <c r="E18" s="111">
        <v>2436</v>
      </c>
      <c r="F18" s="111">
        <v>922</v>
      </c>
      <c r="G18" s="111">
        <v>45</v>
      </c>
      <c r="H18" s="133">
        <f t="shared" si="0"/>
        <v>1.1639937920331092</v>
      </c>
    </row>
    <row r="19" spans="1:17" ht="15" customHeight="1" x14ac:dyDescent="0.25">
      <c r="B19" s="109" t="s">
        <v>21</v>
      </c>
      <c r="C19" s="184" t="s">
        <v>5</v>
      </c>
      <c r="D19" s="111" t="s">
        <v>5</v>
      </c>
      <c r="E19" s="111" t="s">
        <v>5</v>
      </c>
      <c r="F19" s="111" t="s">
        <v>5</v>
      </c>
      <c r="G19" s="111" t="s">
        <v>5</v>
      </c>
      <c r="H19" s="133" t="s">
        <v>5</v>
      </c>
    </row>
    <row r="20" spans="1:17" ht="15" customHeight="1" x14ac:dyDescent="0.25">
      <c r="B20" s="109" t="s">
        <v>22</v>
      </c>
      <c r="C20" s="184" t="s">
        <v>5</v>
      </c>
      <c r="D20" s="111" t="s">
        <v>5</v>
      </c>
      <c r="E20" s="111" t="s">
        <v>5</v>
      </c>
      <c r="F20" s="111" t="s">
        <v>5</v>
      </c>
      <c r="G20" s="111" t="s">
        <v>5</v>
      </c>
      <c r="H20" s="133" t="s">
        <v>5</v>
      </c>
    </row>
    <row r="21" spans="1:17" ht="15" customHeight="1" x14ac:dyDescent="0.25">
      <c r="B21" s="109" t="s">
        <v>57</v>
      </c>
      <c r="C21" s="184">
        <v>2213</v>
      </c>
      <c r="D21" s="111">
        <v>337</v>
      </c>
      <c r="E21" s="111">
        <v>575</v>
      </c>
      <c r="F21" s="111">
        <v>1065</v>
      </c>
      <c r="G21" s="111">
        <v>236</v>
      </c>
      <c r="H21" s="133">
        <f t="shared" si="0"/>
        <v>10.664256665160416</v>
      </c>
    </row>
    <row r="22" spans="1:17" ht="15" customHeight="1" x14ac:dyDescent="0.25">
      <c r="B22" s="109" t="s">
        <v>23</v>
      </c>
      <c r="C22" s="184" t="s">
        <v>5</v>
      </c>
      <c r="D22" s="111" t="s">
        <v>5</v>
      </c>
      <c r="E22" s="111" t="s">
        <v>5</v>
      </c>
      <c r="F22" s="111" t="s">
        <v>5</v>
      </c>
      <c r="G22" s="111" t="s">
        <v>5</v>
      </c>
      <c r="H22" s="133" t="s">
        <v>5</v>
      </c>
      <c r="J22" s="3"/>
      <c r="K22" s="4"/>
      <c r="L22" s="4"/>
      <c r="M22" s="4"/>
      <c r="N22"/>
    </row>
    <row r="23" spans="1:17" ht="15" customHeight="1" x14ac:dyDescent="0.25">
      <c r="B23" s="109" t="s">
        <v>25</v>
      </c>
      <c r="C23" s="184">
        <v>4203</v>
      </c>
      <c r="D23" s="111">
        <v>440</v>
      </c>
      <c r="E23" s="111">
        <v>3651</v>
      </c>
      <c r="F23" s="111" t="s">
        <v>5</v>
      </c>
      <c r="G23" s="111">
        <v>112</v>
      </c>
      <c r="H23" s="133">
        <f t="shared" si="0"/>
        <v>2.664763264334999</v>
      </c>
    </row>
    <row r="24" spans="1:17" ht="15" customHeight="1" x14ac:dyDescent="0.25">
      <c r="B24" s="109" t="s">
        <v>28</v>
      </c>
      <c r="C24" s="184">
        <v>156280</v>
      </c>
      <c r="D24" s="111">
        <v>17255</v>
      </c>
      <c r="E24" s="111">
        <v>77250</v>
      </c>
      <c r="F24" s="111">
        <v>52610</v>
      </c>
      <c r="G24" s="111">
        <v>9165</v>
      </c>
      <c r="H24" s="133">
        <f t="shared" si="0"/>
        <v>5.86447402098797</v>
      </c>
      <c r="J24" s="87"/>
      <c r="K24" s="87"/>
      <c r="L24" s="87"/>
      <c r="M24" s="87"/>
      <c r="N24" s="87"/>
    </row>
    <row r="25" spans="1:17" ht="15" customHeight="1" x14ac:dyDescent="0.25">
      <c r="B25" s="109" t="s">
        <v>27</v>
      </c>
      <c r="C25" s="184">
        <v>5033</v>
      </c>
      <c r="D25" s="111">
        <v>249</v>
      </c>
      <c r="E25" s="111">
        <v>2130</v>
      </c>
      <c r="F25" s="111">
        <v>1801</v>
      </c>
      <c r="G25" s="111">
        <v>853</v>
      </c>
      <c r="H25" s="133">
        <f t="shared" si="0"/>
        <v>16.948142261076892</v>
      </c>
      <c r="J25" s="100"/>
      <c r="K25" s="87"/>
      <c r="L25" s="87"/>
      <c r="M25" s="87"/>
      <c r="N25" s="87"/>
    </row>
    <row r="26" spans="1:17" ht="15" customHeight="1" x14ac:dyDescent="0.25">
      <c r="B26" s="109" t="s">
        <v>30</v>
      </c>
      <c r="C26" s="184">
        <v>203696</v>
      </c>
      <c r="D26" s="111">
        <v>5928</v>
      </c>
      <c r="E26" s="111">
        <v>72302</v>
      </c>
      <c r="F26" s="111">
        <v>116975</v>
      </c>
      <c r="G26" s="111">
        <v>8491</v>
      </c>
      <c r="H26" s="133">
        <f t="shared" si="0"/>
        <v>4.1684667347419682</v>
      </c>
    </row>
    <row r="27" spans="1:17" ht="15" customHeight="1" thickBot="1" x14ac:dyDescent="0.3">
      <c r="B27" s="112" t="s">
        <v>3</v>
      </c>
      <c r="C27" s="185">
        <v>37326</v>
      </c>
      <c r="D27" s="114">
        <v>174</v>
      </c>
      <c r="E27" s="114">
        <v>2699</v>
      </c>
      <c r="F27" s="114">
        <v>21202</v>
      </c>
      <c r="G27" s="114">
        <v>13251</v>
      </c>
      <c r="H27" s="138">
        <f t="shared" si="0"/>
        <v>35.500723356373577</v>
      </c>
    </row>
    <row r="28" spans="1:17" ht="15" customHeight="1" x14ac:dyDescent="0.25">
      <c r="B28" s="3"/>
      <c r="C28" s="4"/>
      <c r="D28" s="4"/>
      <c r="E28" s="4"/>
      <c r="F28" s="4"/>
      <c r="G28" s="4"/>
    </row>
    <row r="29" spans="1:17" ht="75" customHeight="1" x14ac:dyDescent="0.25">
      <c r="A29" s="83" t="s">
        <v>7</v>
      </c>
      <c r="B29" s="221" t="s">
        <v>130</v>
      </c>
      <c r="C29" s="214"/>
      <c r="D29" s="214"/>
      <c r="E29" s="214"/>
      <c r="F29" s="214"/>
      <c r="G29" s="214"/>
      <c r="H29" s="214"/>
      <c r="I29" s="3"/>
      <c r="O29"/>
      <c r="P29"/>
      <c r="Q29"/>
    </row>
    <row r="30" spans="1:17" ht="60" customHeight="1" x14ac:dyDescent="0.25">
      <c r="A30" s="83" t="s">
        <v>8</v>
      </c>
      <c r="B30" s="229" t="s">
        <v>94</v>
      </c>
      <c r="C30" s="214"/>
      <c r="D30" s="214"/>
      <c r="E30" s="214"/>
      <c r="F30" s="214"/>
      <c r="G30" s="214"/>
      <c r="H30" s="224"/>
    </row>
    <row r="31" spans="1:17" s="87" customFormat="1" ht="15" customHeight="1" x14ac:dyDescent="0.25">
      <c r="A31" s="4" t="s">
        <v>31</v>
      </c>
      <c r="B31" s="205" t="s">
        <v>163</v>
      </c>
      <c r="C31" s="206"/>
    </row>
    <row r="32" spans="1:17"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N19">
    <sortCondition ref="N6:N19"/>
  </sortState>
  <mergeCells count="9">
    <mergeCell ref="M11:T13"/>
    <mergeCell ref="B32:D32"/>
    <mergeCell ref="B31:C31"/>
    <mergeCell ref="B2:H2"/>
    <mergeCell ref="B3:B4"/>
    <mergeCell ref="C3:C4"/>
    <mergeCell ref="D3:H3"/>
    <mergeCell ref="B29:H29"/>
    <mergeCell ref="B30:H30"/>
  </mergeCells>
  <hyperlinks>
    <hyperlink ref="C1" location="Índice!A1" display="[índice Ç]" xr:uid="{00000000-0004-0000-0900-000000000000}"/>
    <hyperlink ref="B32" r:id="rId1" display="http://www.observatorioemigracao.pt/np4/8218" xr:uid="{08D68AAD-7AC6-41A2-887E-0D8E01FCBCAB}"/>
    <hyperlink ref="B32:C32" r:id="rId2" display="ttp://www.observatorioemigracao.pt/np4/8218" xr:uid="{FD75C49F-BED5-40F0-85D4-7DAF3B57B6D0}"/>
    <hyperlink ref="B32:D32" r:id="rId3" display="http://www.observatorioemigracao.pt/np4/9387" xr:uid="{4DDDA990-3396-4E19-8F58-72323BBA7BE7}"/>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showGridLines="0" topLeftCell="A2" workbookViewId="0">
      <selection activeCell="I29" sqref="I29"/>
    </sheetView>
  </sheetViews>
  <sheetFormatPr defaultColWidth="9.140625" defaultRowHeight="15" x14ac:dyDescent="0.25"/>
  <cols>
    <col min="1" max="1" width="12.7109375" style="21" customWidth="1"/>
    <col min="2" max="2" width="24.7109375" style="21" customWidth="1"/>
    <col min="3" max="3" width="24.7109375" style="25" customWidth="1"/>
    <col min="4" max="5" width="24.7109375" style="21" customWidth="1"/>
    <col min="10" max="16384" width="9.140625" style="21"/>
  </cols>
  <sheetData>
    <row r="1" spans="1:9" s="22" customFormat="1" ht="30" customHeight="1" x14ac:dyDescent="0.25">
      <c r="A1" s="23" t="s">
        <v>0</v>
      </c>
      <c r="B1" s="48"/>
      <c r="C1" s="35" t="s">
        <v>75</v>
      </c>
      <c r="E1" s="35"/>
      <c r="F1"/>
      <c r="G1"/>
      <c r="H1"/>
      <c r="I1"/>
    </row>
    <row r="2" spans="1:9" s="22" customFormat="1" ht="45" customHeight="1" thickBot="1" x14ac:dyDescent="0.3">
      <c r="B2" s="215" t="s">
        <v>139</v>
      </c>
      <c r="C2" s="250"/>
      <c r="D2" s="250"/>
      <c r="E2" s="251"/>
      <c r="F2"/>
      <c r="G2"/>
      <c r="H2"/>
      <c r="I2"/>
    </row>
    <row r="3" spans="1:9" s="22" customFormat="1" ht="45" customHeight="1" x14ac:dyDescent="0.25">
      <c r="B3" s="233" t="s">
        <v>9</v>
      </c>
      <c r="C3" s="235" t="s">
        <v>49</v>
      </c>
      <c r="D3" s="237" t="s">
        <v>53</v>
      </c>
      <c r="E3" s="252"/>
      <c r="F3"/>
      <c r="G3"/>
      <c r="H3"/>
      <c r="I3"/>
    </row>
    <row r="4" spans="1:9" ht="60" customHeight="1" x14ac:dyDescent="0.25">
      <c r="B4" s="234"/>
      <c r="C4" s="236"/>
      <c r="D4" s="41" t="s">
        <v>2</v>
      </c>
      <c r="E4" s="44" t="s">
        <v>50</v>
      </c>
    </row>
    <row r="5" spans="1:9" ht="15" customHeight="1" x14ac:dyDescent="0.25">
      <c r="B5" s="103" t="s">
        <v>20</v>
      </c>
      <c r="C5" s="154">
        <v>200095</v>
      </c>
      <c r="D5" s="155">
        <v>620</v>
      </c>
      <c r="E5" s="156">
        <f>D5/C5*100</f>
        <v>0.30985281991054248</v>
      </c>
    </row>
    <row r="6" spans="1:9" ht="15" customHeight="1" x14ac:dyDescent="0.25">
      <c r="B6" s="106" t="s">
        <v>4</v>
      </c>
      <c r="C6" s="157" t="s">
        <v>5</v>
      </c>
      <c r="D6" s="158" t="s">
        <v>5</v>
      </c>
      <c r="E6" s="159" t="s">
        <v>5</v>
      </c>
    </row>
    <row r="7" spans="1:9" ht="15" customHeight="1" x14ac:dyDescent="0.25">
      <c r="A7"/>
      <c r="B7" s="106" t="s">
        <v>14</v>
      </c>
      <c r="C7" s="157">
        <v>161232</v>
      </c>
      <c r="D7" s="158">
        <v>301</v>
      </c>
      <c r="E7" s="159">
        <f>D7/C7*100</f>
        <v>0.18668750620224273</v>
      </c>
    </row>
    <row r="8" spans="1:9" ht="15" customHeight="1" x14ac:dyDescent="0.25">
      <c r="A8"/>
      <c r="B8" s="106" t="s">
        <v>15</v>
      </c>
      <c r="C8" s="157">
        <v>19939</v>
      </c>
      <c r="D8" s="158">
        <v>6</v>
      </c>
      <c r="E8" s="159">
        <f>D8/C8*100</f>
        <v>3.0091779928782786E-2</v>
      </c>
    </row>
    <row r="9" spans="1:9" ht="15" customHeight="1" x14ac:dyDescent="0.25">
      <c r="B9" s="109" t="s">
        <v>29</v>
      </c>
      <c r="C9" s="160">
        <v>55213</v>
      </c>
      <c r="D9" s="161">
        <v>522</v>
      </c>
      <c r="E9" s="162">
        <f>D9/C9*100</f>
        <v>0.94542951841051925</v>
      </c>
    </row>
    <row r="10" spans="1:9" ht="15" customHeight="1" x14ac:dyDescent="0.25">
      <c r="B10" s="109" t="s">
        <v>16</v>
      </c>
      <c r="C10" s="160" t="s">
        <v>5</v>
      </c>
      <c r="D10" s="161" t="s">
        <v>5</v>
      </c>
      <c r="E10" s="162" t="s">
        <v>5</v>
      </c>
    </row>
    <row r="11" spans="1:9" ht="15" customHeight="1" x14ac:dyDescent="0.25">
      <c r="B11" s="109" t="s">
        <v>6</v>
      </c>
      <c r="C11" s="160" t="s">
        <v>5</v>
      </c>
      <c r="D11" s="161" t="s">
        <v>5</v>
      </c>
      <c r="E11" s="162" t="s">
        <v>5</v>
      </c>
    </row>
    <row r="12" spans="1:9" ht="15" customHeight="1" x14ac:dyDescent="0.25">
      <c r="A12"/>
      <c r="B12" s="109" t="s">
        <v>17</v>
      </c>
      <c r="C12" s="160">
        <v>375619</v>
      </c>
      <c r="D12" s="161">
        <v>933</v>
      </c>
      <c r="E12" s="162">
        <f>D12/C12*100</f>
        <v>0.24838999092165201</v>
      </c>
    </row>
    <row r="13" spans="1:9" ht="15" customHeight="1" x14ac:dyDescent="0.25">
      <c r="A13"/>
      <c r="B13" s="109" t="s">
        <v>18</v>
      </c>
      <c r="C13" s="160">
        <v>3355</v>
      </c>
      <c r="D13" s="161">
        <v>5</v>
      </c>
      <c r="E13" s="162">
        <f>D13/C13*100</f>
        <v>0.14903129657228018</v>
      </c>
    </row>
    <row r="14" spans="1:9" ht="15" customHeight="1" x14ac:dyDescent="0.25">
      <c r="B14" s="109" t="s">
        <v>26</v>
      </c>
      <c r="C14" s="160">
        <v>124300</v>
      </c>
      <c r="D14" s="161">
        <v>264</v>
      </c>
      <c r="E14" s="162">
        <f t="shared" ref="E14:E20" si="0">D14/C14*100</f>
        <v>0.21238938053097348</v>
      </c>
    </row>
    <row r="15" spans="1:9" ht="15" customHeight="1" x14ac:dyDescent="0.25">
      <c r="B15" s="109" t="s">
        <v>36</v>
      </c>
      <c r="C15" s="160">
        <v>969380</v>
      </c>
      <c r="D15" s="161">
        <v>1896</v>
      </c>
      <c r="E15" s="162">
        <f t="shared" si="0"/>
        <v>0.19558893313251771</v>
      </c>
    </row>
    <row r="16" spans="1:9" ht="15" customHeight="1" x14ac:dyDescent="0.25">
      <c r="B16" s="109" t="s">
        <v>19</v>
      </c>
      <c r="C16" s="160">
        <v>130385</v>
      </c>
      <c r="D16" s="161">
        <v>1701</v>
      </c>
      <c r="E16" s="162">
        <f t="shared" si="0"/>
        <v>1.3045979215400543</v>
      </c>
    </row>
    <row r="17" spans="1:17" ht="15" customHeight="1" x14ac:dyDescent="0.25">
      <c r="B17" s="109" t="s">
        <v>24</v>
      </c>
      <c r="C17" s="160">
        <v>53678</v>
      </c>
      <c r="D17" s="161">
        <v>82</v>
      </c>
      <c r="E17" s="162">
        <f t="shared" si="0"/>
        <v>0.15276277059502963</v>
      </c>
    </row>
    <row r="18" spans="1:17" ht="15" customHeight="1" x14ac:dyDescent="0.25">
      <c r="A18"/>
      <c r="B18" s="109" t="s">
        <v>32</v>
      </c>
      <c r="C18" s="160">
        <v>13597</v>
      </c>
      <c r="D18" s="161">
        <v>32</v>
      </c>
      <c r="E18" s="162">
        <f t="shared" si="0"/>
        <v>0.23534603221298817</v>
      </c>
    </row>
    <row r="19" spans="1:17" ht="15" customHeight="1" x14ac:dyDescent="0.25">
      <c r="B19" s="109" t="s">
        <v>21</v>
      </c>
      <c r="C19" s="160">
        <v>213716</v>
      </c>
      <c r="D19" s="161">
        <v>37</v>
      </c>
      <c r="E19" s="162">
        <f t="shared" si="0"/>
        <v>1.7312695352711075E-2</v>
      </c>
    </row>
    <row r="20" spans="1:17" ht="15" customHeight="1" x14ac:dyDescent="0.25">
      <c r="B20" s="109" t="s">
        <v>22</v>
      </c>
      <c r="C20" s="160">
        <v>11908</v>
      </c>
      <c r="D20" s="161">
        <v>1237</v>
      </c>
      <c r="E20" s="162">
        <f t="shared" si="0"/>
        <v>10.387974470943902</v>
      </c>
    </row>
    <row r="21" spans="1:17" ht="15" customHeight="1" x14ac:dyDescent="0.25">
      <c r="B21" s="109" t="s">
        <v>57</v>
      </c>
      <c r="C21" s="160" t="s">
        <v>5</v>
      </c>
      <c r="D21" s="161" t="s">
        <v>5</v>
      </c>
      <c r="E21" s="162" t="s">
        <v>5</v>
      </c>
    </row>
    <row r="22" spans="1:17" ht="15" customHeight="1" x14ac:dyDescent="0.25">
      <c r="B22" s="109" t="s">
        <v>23</v>
      </c>
      <c r="C22" s="160" t="s">
        <v>5</v>
      </c>
      <c r="D22" s="161" t="s">
        <v>5</v>
      </c>
      <c r="E22" s="162" t="s">
        <v>5</v>
      </c>
    </row>
    <row r="23" spans="1:17" ht="15" customHeight="1" x14ac:dyDescent="0.25">
      <c r="B23" s="109" t="s">
        <v>25</v>
      </c>
      <c r="C23" s="160">
        <v>37340</v>
      </c>
      <c r="D23" s="161">
        <v>155</v>
      </c>
      <c r="E23" s="162">
        <f>D23/C23*100</f>
        <v>0.41510444563470811</v>
      </c>
    </row>
    <row r="24" spans="1:17" ht="15" customHeight="1" x14ac:dyDescent="0.25">
      <c r="B24" s="109" t="s">
        <v>28</v>
      </c>
      <c r="C24" s="160">
        <v>141320</v>
      </c>
      <c r="D24" s="161">
        <v>1645</v>
      </c>
      <c r="E24" s="162">
        <f>D24/C24*100</f>
        <v>1.1640249080101897</v>
      </c>
    </row>
    <row r="25" spans="1:17" ht="15" customHeight="1" x14ac:dyDescent="0.25">
      <c r="A25"/>
      <c r="B25" s="109" t="s">
        <v>27</v>
      </c>
      <c r="C25" s="160">
        <v>67789</v>
      </c>
      <c r="D25" s="161">
        <v>139</v>
      </c>
      <c r="E25" s="162">
        <f>D25/C25*100</f>
        <v>0.20504801663986783</v>
      </c>
    </row>
    <row r="26" spans="1:17" ht="15" customHeight="1" x14ac:dyDescent="0.25">
      <c r="B26" s="109" t="s">
        <v>30</v>
      </c>
      <c r="C26" s="160">
        <v>41201</v>
      </c>
      <c r="D26" s="161">
        <v>2355</v>
      </c>
      <c r="E26" s="162">
        <f>D26/C26*100</f>
        <v>5.7158806825077058</v>
      </c>
    </row>
    <row r="27" spans="1:17" ht="15" customHeight="1" thickBot="1" x14ac:dyDescent="0.3">
      <c r="B27" s="112" t="s">
        <v>3</v>
      </c>
      <c r="C27" s="163" t="s">
        <v>5</v>
      </c>
      <c r="D27" s="164" t="s">
        <v>5</v>
      </c>
      <c r="E27" s="165" t="s">
        <v>5</v>
      </c>
    </row>
    <row r="28" spans="1:17" ht="15" customHeight="1" x14ac:dyDescent="0.25">
      <c r="B28" s="3"/>
      <c r="C28" s="4"/>
      <c r="D28" s="4"/>
      <c r="E28" s="4"/>
    </row>
    <row r="29" spans="1:17" s="1" customFormat="1" ht="15" customHeight="1" x14ac:dyDescent="0.25">
      <c r="A29" s="26" t="s">
        <v>7</v>
      </c>
      <c r="B29" s="221" t="s">
        <v>140</v>
      </c>
      <c r="C29" s="221"/>
      <c r="D29" s="221"/>
      <c r="E29" s="221"/>
      <c r="F29"/>
      <c r="G29"/>
      <c r="H29"/>
      <c r="I29"/>
      <c r="J29" s="3"/>
      <c r="K29" s="4"/>
      <c r="L29" s="4"/>
      <c r="M29" s="4"/>
      <c r="N29"/>
      <c r="O29"/>
      <c r="P29"/>
      <c r="Q29"/>
    </row>
    <row r="30" spans="1:17" ht="75" customHeight="1" x14ac:dyDescent="0.25">
      <c r="A30" s="26" t="s">
        <v>8</v>
      </c>
      <c r="B30" s="229" t="s">
        <v>77</v>
      </c>
      <c r="C30" s="224"/>
      <c r="D30" s="224"/>
      <c r="E30" s="224"/>
    </row>
    <row r="31" spans="1:17" s="87" customFormat="1" ht="15" customHeight="1" x14ac:dyDescent="0.25">
      <c r="A31" s="4" t="s">
        <v>31</v>
      </c>
      <c r="B31" s="205" t="s">
        <v>163</v>
      </c>
      <c r="C31" s="206"/>
    </row>
    <row r="32" spans="1:17" s="87" customFormat="1" ht="15" customHeight="1" x14ac:dyDescent="0.25">
      <c r="A32" s="99" t="s">
        <v>1</v>
      </c>
      <c r="B32" s="207" t="s">
        <v>162</v>
      </c>
      <c r="C32" s="207"/>
      <c r="D32" s="207"/>
      <c r="E32" s="187"/>
      <c r="F32" s="187"/>
      <c r="G32" s="187"/>
      <c r="H32" s="100"/>
    </row>
    <row r="33" spans="3:3" x14ac:dyDescent="0.25">
      <c r="C33" s="43"/>
    </row>
    <row r="34" spans="3:3" x14ac:dyDescent="0.25">
      <c r="C34" s="43"/>
    </row>
    <row r="35" spans="3:3" x14ac:dyDescent="0.25">
      <c r="C35" s="43"/>
    </row>
    <row r="36" spans="3:3" x14ac:dyDescent="0.25">
      <c r="C36" s="43"/>
    </row>
    <row r="37" spans="3:3" x14ac:dyDescent="0.25">
      <c r="C37" s="43"/>
    </row>
    <row r="38" spans="3:3" x14ac:dyDescent="0.25">
      <c r="C38" s="43"/>
    </row>
    <row r="39" spans="3:3" x14ac:dyDescent="0.25">
      <c r="C39" s="43"/>
    </row>
    <row r="40" spans="3:3" x14ac:dyDescent="0.25">
      <c r="C40" s="43"/>
    </row>
    <row r="41" spans="3:3" x14ac:dyDescent="0.25">
      <c r="C41" s="43"/>
    </row>
    <row r="42" spans="3:3" x14ac:dyDescent="0.25">
      <c r="C42" s="43"/>
    </row>
    <row r="43" spans="3:3" x14ac:dyDescent="0.25">
      <c r="C43" s="43"/>
    </row>
    <row r="44" spans="3:3" x14ac:dyDescent="0.25">
      <c r="C44" s="43"/>
    </row>
    <row r="45" spans="3:3" x14ac:dyDescent="0.25">
      <c r="C45" s="43"/>
    </row>
  </sheetData>
  <sortState xmlns:xlrd2="http://schemas.microsoft.com/office/spreadsheetml/2017/richdata2" ref="B6:E27">
    <sortCondition ref="B5"/>
  </sortState>
  <mergeCells count="8">
    <mergeCell ref="B32:D32"/>
    <mergeCell ref="B31:C31"/>
    <mergeCell ref="B2:E2"/>
    <mergeCell ref="B3:B4"/>
    <mergeCell ref="C3:C4"/>
    <mergeCell ref="D3:E3"/>
    <mergeCell ref="B30:E30"/>
    <mergeCell ref="B29:E29"/>
  </mergeCells>
  <hyperlinks>
    <hyperlink ref="C1" location="Índice!A1" display="[índice Ç]" xr:uid="{00000000-0004-0000-0A00-000000000000}"/>
    <hyperlink ref="B32" r:id="rId1" display="http://www.observatorioemigracao.pt/np4/8218" xr:uid="{13096C4E-201C-4132-A02E-73FAE1E37E52}"/>
    <hyperlink ref="B32:C32" r:id="rId2" display="ttp://www.observatorioemigracao.pt/np4/8218" xr:uid="{D3E55786-DBD6-43CB-92E5-9A604138447E}"/>
    <hyperlink ref="B32:D32" r:id="rId3" display="http://www.observatorioemigracao.pt/np4/9387" xr:uid="{30653979-0251-4721-8077-CB0D0BE26C42}"/>
  </hyperlinks>
  <pageMargins left="0.25" right="0.25"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1"/>
  <sheetViews>
    <sheetView showGridLines="0" workbookViewId="0">
      <selection activeCell="I29" sqref="I29"/>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75</v>
      </c>
      <c r="D1" s="7"/>
      <c r="I1" s="35"/>
    </row>
    <row r="2" spans="1:15" ht="30" customHeight="1" thickBot="1" x14ac:dyDescent="0.3">
      <c r="B2" s="215" t="s">
        <v>141</v>
      </c>
      <c r="C2" s="215"/>
      <c r="D2" s="215"/>
      <c r="E2" s="215"/>
      <c r="F2" s="215"/>
      <c r="G2" s="215"/>
      <c r="H2" s="215"/>
      <c r="I2" s="215"/>
    </row>
    <row r="3" spans="1:15" ht="30" customHeight="1" x14ac:dyDescent="0.25">
      <c r="B3" s="233" t="s">
        <v>9</v>
      </c>
      <c r="C3" s="237" t="s">
        <v>73</v>
      </c>
      <c r="D3" s="238"/>
      <c r="E3" s="239"/>
      <c r="F3" s="237" t="s">
        <v>35</v>
      </c>
      <c r="G3" s="238"/>
      <c r="H3" s="238"/>
      <c r="I3" s="238"/>
    </row>
    <row r="4" spans="1:15" ht="45" customHeight="1" x14ac:dyDescent="0.25">
      <c r="B4" s="234"/>
      <c r="C4" s="91">
        <v>2023</v>
      </c>
      <c r="D4" s="45">
        <v>2022</v>
      </c>
      <c r="E4" s="92" t="s">
        <v>66</v>
      </c>
      <c r="F4" s="91">
        <v>2023</v>
      </c>
      <c r="G4" s="45">
        <v>2022</v>
      </c>
      <c r="H4" s="45" t="s">
        <v>67</v>
      </c>
      <c r="I4" s="45" t="s">
        <v>66</v>
      </c>
    </row>
    <row r="5" spans="1:15" ht="15" customHeight="1" x14ac:dyDescent="0.25">
      <c r="B5" s="103" t="s">
        <v>20</v>
      </c>
      <c r="C5" s="127">
        <v>200095</v>
      </c>
      <c r="D5" s="105">
        <v>168545</v>
      </c>
      <c r="E5" s="128">
        <f>(C5/D5*100)-100</f>
        <v>18.719036459105894</v>
      </c>
      <c r="F5" s="105">
        <v>620</v>
      </c>
      <c r="G5" s="105">
        <v>715</v>
      </c>
      <c r="H5" s="129">
        <f>F5-G5</f>
        <v>-95</v>
      </c>
      <c r="I5" s="130">
        <f>(F5/G5*100)-100</f>
        <v>-13.286713286713294</v>
      </c>
    </row>
    <row r="6" spans="1:15" ht="15" customHeight="1" x14ac:dyDescent="0.25">
      <c r="B6" s="106" t="s">
        <v>4</v>
      </c>
      <c r="C6" s="131" t="s">
        <v>5</v>
      </c>
      <c r="D6" s="108" t="s">
        <v>5</v>
      </c>
      <c r="E6" s="132" t="s">
        <v>5</v>
      </c>
      <c r="F6" s="108" t="s">
        <v>5</v>
      </c>
      <c r="G6" s="108" t="s">
        <v>5</v>
      </c>
      <c r="H6" s="111" t="s">
        <v>5</v>
      </c>
      <c r="I6" s="133" t="s">
        <v>5</v>
      </c>
    </row>
    <row r="7" spans="1:15" ht="15" customHeight="1" x14ac:dyDescent="0.25">
      <c r="B7" s="106" t="s">
        <v>14</v>
      </c>
      <c r="C7" s="131">
        <v>161232</v>
      </c>
      <c r="D7" s="108">
        <v>204817</v>
      </c>
      <c r="E7" s="132">
        <f t="shared" ref="E7:E26" si="0">(C7/D7*100)-100</f>
        <v>-21.279971877334404</v>
      </c>
      <c r="F7" s="108">
        <v>301</v>
      </c>
      <c r="G7" s="108">
        <v>381</v>
      </c>
      <c r="H7" s="111">
        <f t="shared" ref="H7:H26" si="1">F7-G7</f>
        <v>-80</v>
      </c>
      <c r="I7" s="133">
        <f t="shared" ref="I7:I26" si="2">(F7/G7*100)-100</f>
        <v>-20.99737532808399</v>
      </c>
    </row>
    <row r="8" spans="1:15" ht="15" customHeight="1" x14ac:dyDescent="0.25">
      <c r="B8" s="106" t="s">
        <v>15</v>
      </c>
      <c r="C8" s="131">
        <v>19939</v>
      </c>
      <c r="D8" s="108">
        <v>20606</v>
      </c>
      <c r="E8" s="132">
        <f t="shared" si="0"/>
        <v>-3.2369212850625928</v>
      </c>
      <c r="F8" s="108">
        <v>6</v>
      </c>
      <c r="G8" s="108">
        <v>8</v>
      </c>
      <c r="H8" s="111">
        <f t="shared" si="1"/>
        <v>-2</v>
      </c>
      <c r="I8" s="133" t="s">
        <v>5</v>
      </c>
    </row>
    <row r="9" spans="1:15" ht="15" customHeight="1" x14ac:dyDescent="0.25">
      <c r="B9" s="109" t="s">
        <v>29</v>
      </c>
      <c r="C9" s="134">
        <v>55213</v>
      </c>
      <c r="D9" s="111">
        <v>48482</v>
      </c>
      <c r="E9" s="135">
        <f t="shared" si="0"/>
        <v>13.883503155810388</v>
      </c>
      <c r="F9" s="111">
        <v>522</v>
      </c>
      <c r="G9" s="111">
        <v>421</v>
      </c>
      <c r="H9" s="111">
        <f t="shared" si="1"/>
        <v>101</v>
      </c>
      <c r="I9" s="133">
        <f t="shared" si="2"/>
        <v>23.990498812351532</v>
      </c>
    </row>
    <row r="10" spans="1:15" ht="15" customHeight="1" x14ac:dyDescent="0.25">
      <c r="B10" s="109" t="s">
        <v>16</v>
      </c>
      <c r="C10" s="134" t="s">
        <v>5</v>
      </c>
      <c r="D10" s="111" t="s">
        <v>5</v>
      </c>
      <c r="E10" s="135" t="s">
        <v>5</v>
      </c>
      <c r="F10" s="111" t="s">
        <v>5</v>
      </c>
      <c r="G10" s="111" t="s">
        <v>5</v>
      </c>
      <c r="H10" s="111" t="s">
        <v>5</v>
      </c>
      <c r="I10" s="133" t="s">
        <v>5</v>
      </c>
    </row>
    <row r="11" spans="1:15" ht="15" customHeight="1" x14ac:dyDescent="0.25">
      <c r="B11" s="109" t="s">
        <v>6</v>
      </c>
      <c r="C11" s="134" t="s">
        <v>5</v>
      </c>
      <c r="D11" s="111" t="s">
        <v>5</v>
      </c>
      <c r="E11" s="135" t="s">
        <v>5</v>
      </c>
      <c r="F11" s="111" t="s">
        <v>5</v>
      </c>
      <c r="G11" s="111" t="s">
        <v>5</v>
      </c>
      <c r="H11" s="111" t="s">
        <v>5</v>
      </c>
      <c r="I11" s="133" t="s">
        <v>5</v>
      </c>
    </row>
    <row r="12" spans="1:15" ht="15" customHeight="1" x14ac:dyDescent="0.25">
      <c r="B12" s="109" t="s">
        <v>17</v>
      </c>
      <c r="C12" s="134">
        <v>375619</v>
      </c>
      <c r="D12" s="111">
        <v>137119</v>
      </c>
      <c r="E12" s="135">
        <f>(C12/D12*100)-100</f>
        <v>173.93650770498618</v>
      </c>
      <c r="F12" s="111">
        <v>933</v>
      </c>
      <c r="G12" s="111">
        <v>339</v>
      </c>
      <c r="H12" s="111">
        <f t="shared" si="1"/>
        <v>594</v>
      </c>
      <c r="I12" s="133">
        <f t="shared" si="2"/>
        <v>175.22123893805309</v>
      </c>
    </row>
    <row r="13" spans="1:15" ht="15" customHeight="1" x14ac:dyDescent="0.25">
      <c r="B13" s="109" t="s">
        <v>18</v>
      </c>
      <c r="C13" s="134">
        <v>3355</v>
      </c>
      <c r="D13" s="111">
        <v>5149</v>
      </c>
      <c r="E13" s="135">
        <f t="shared" si="0"/>
        <v>-34.841716838221018</v>
      </c>
      <c r="F13" s="111">
        <v>5</v>
      </c>
      <c r="G13" s="111">
        <v>9</v>
      </c>
      <c r="H13" s="111">
        <f t="shared" si="1"/>
        <v>-4</v>
      </c>
      <c r="I13" s="133">
        <f t="shared" si="2"/>
        <v>-44.444444444444443</v>
      </c>
    </row>
    <row r="14" spans="1:15" ht="15" customHeight="1" x14ac:dyDescent="0.25">
      <c r="B14" s="109" t="s">
        <v>26</v>
      </c>
      <c r="C14" s="134">
        <v>124300</v>
      </c>
      <c r="D14" s="111">
        <v>202336</v>
      </c>
      <c r="E14" s="135">
        <f t="shared" si="0"/>
        <v>-38.567531235173178</v>
      </c>
      <c r="F14" s="111">
        <v>264</v>
      </c>
      <c r="G14" s="111">
        <v>784</v>
      </c>
      <c r="H14" s="111">
        <f t="shared" si="1"/>
        <v>-520</v>
      </c>
      <c r="I14" s="133">
        <f t="shared" si="2"/>
        <v>-66.326530612244909</v>
      </c>
    </row>
    <row r="15" spans="1:15" ht="15" customHeight="1" x14ac:dyDescent="0.25">
      <c r="B15" s="109" t="s">
        <v>36</v>
      </c>
      <c r="C15" s="134">
        <v>969380</v>
      </c>
      <c r="D15" s="111">
        <v>813861</v>
      </c>
      <c r="E15" s="135">
        <f t="shared" si="0"/>
        <v>19.108791304657686</v>
      </c>
      <c r="F15" s="111">
        <v>1896</v>
      </c>
      <c r="G15" s="111">
        <v>1555</v>
      </c>
      <c r="H15" s="111">
        <f t="shared" si="1"/>
        <v>341</v>
      </c>
      <c r="I15" s="133">
        <f t="shared" si="2"/>
        <v>21.929260450160768</v>
      </c>
    </row>
    <row r="16" spans="1:15" ht="15" customHeight="1" x14ac:dyDescent="0.25">
      <c r="B16" s="109" t="s">
        <v>19</v>
      </c>
      <c r="C16" s="134">
        <v>130385</v>
      </c>
      <c r="D16" s="111">
        <v>84864</v>
      </c>
      <c r="E16" s="135">
        <f t="shared" si="0"/>
        <v>53.639941553544503</v>
      </c>
      <c r="F16" s="111">
        <v>1701</v>
      </c>
      <c r="G16" s="111">
        <v>1128</v>
      </c>
      <c r="H16" s="111">
        <f t="shared" si="1"/>
        <v>573</v>
      </c>
      <c r="I16" s="133">
        <f t="shared" si="2"/>
        <v>50.797872340425556</v>
      </c>
      <c r="J16" s="81"/>
      <c r="K16" s="81"/>
      <c r="L16" s="81"/>
      <c r="M16" s="81"/>
      <c r="N16" s="81"/>
      <c r="O16" s="81"/>
    </row>
    <row r="17" spans="1:15" ht="15" customHeight="1" x14ac:dyDescent="0.25">
      <c r="B17" s="109" t="s">
        <v>24</v>
      </c>
      <c r="C17" s="134">
        <v>53678</v>
      </c>
      <c r="D17" s="111">
        <v>62959</v>
      </c>
      <c r="E17" s="135">
        <f t="shared" si="0"/>
        <v>-14.741339601963176</v>
      </c>
      <c r="F17" s="111">
        <v>82</v>
      </c>
      <c r="G17" s="111">
        <v>77</v>
      </c>
      <c r="H17" s="111">
        <f t="shared" si="1"/>
        <v>5</v>
      </c>
      <c r="I17" s="133">
        <f t="shared" si="2"/>
        <v>6.4935064935064872</v>
      </c>
    </row>
    <row r="18" spans="1:15" ht="15" customHeight="1" x14ac:dyDescent="0.25">
      <c r="B18" s="109" t="s">
        <v>32</v>
      </c>
      <c r="C18" s="134">
        <v>13597</v>
      </c>
      <c r="D18" s="111">
        <v>9778</v>
      </c>
      <c r="E18" s="135">
        <f t="shared" si="0"/>
        <v>39.057066884843522</v>
      </c>
      <c r="F18" s="111">
        <v>32</v>
      </c>
      <c r="G18" s="111">
        <v>10</v>
      </c>
      <c r="H18" s="111">
        <f t="shared" si="1"/>
        <v>22</v>
      </c>
      <c r="I18" s="133">
        <f t="shared" si="2"/>
        <v>220</v>
      </c>
    </row>
    <row r="19" spans="1:15" ht="15" customHeight="1" x14ac:dyDescent="0.25">
      <c r="B19" s="109" t="s">
        <v>21</v>
      </c>
      <c r="C19" s="134">
        <v>213716</v>
      </c>
      <c r="D19" s="111">
        <v>121457</v>
      </c>
      <c r="E19" s="135">
        <f t="shared" si="0"/>
        <v>75.960216372872708</v>
      </c>
      <c r="F19" s="111">
        <v>37</v>
      </c>
      <c r="G19" s="111">
        <v>30</v>
      </c>
      <c r="H19" s="111">
        <f t="shared" si="1"/>
        <v>7</v>
      </c>
      <c r="I19" s="133">
        <f t="shared" si="2"/>
        <v>23.333333333333343</v>
      </c>
    </row>
    <row r="20" spans="1:15" ht="15" customHeight="1" x14ac:dyDescent="0.25">
      <c r="B20" s="109" t="s">
        <v>22</v>
      </c>
      <c r="C20" s="134">
        <v>11908</v>
      </c>
      <c r="D20" s="111">
        <v>10499</v>
      </c>
      <c r="E20" s="135">
        <f t="shared" si="0"/>
        <v>13.420325745309071</v>
      </c>
      <c r="F20" s="111">
        <v>1237</v>
      </c>
      <c r="G20" s="111">
        <v>1227</v>
      </c>
      <c r="H20" s="111">
        <f t="shared" si="1"/>
        <v>10</v>
      </c>
      <c r="I20" s="133">
        <f t="shared" si="2"/>
        <v>0.81499592502036933</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37340</v>
      </c>
      <c r="D23" s="111">
        <v>39369</v>
      </c>
      <c r="E23" s="135">
        <f t="shared" si="0"/>
        <v>-5.1538012141532619</v>
      </c>
      <c r="F23" s="111">
        <v>155</v>
      </c>
      <c r="G23" s="111">
        <v>144</v>
      </c>
      <c r="H23" s="111">
        <f t="shared" si="1"/>
        <v>11</v>
      </c>
      <c r="I23" s="133">
        <f t="shared" si="2"/>
        <v>7.6388888888888857</v>
      </c>
    </row>
    <row r="24" spans="1:15" ht="15" customHeight="1" x14ac:dyDescent="0.25">
      <c r="B24" s="109" t="s">
        <v>28</v>
      </c>
      <c r="C24" s="134">
        <v>141320</v>
      </c>
      <c r="D24" s="111">
        <v>175972</v>
      </c>
      <c r="E24" s="135">
        <f t="shared" si="0"/>
        <v>-19.691769145091271</v>
      </c>
      <c r="F24" s="111">
        <v>1645</v>
      </c>
      <c r="G24" s="111">
        <v>2550</v>
      </c>
      <c r="H24" s="111">
        <f t="shared" si="1"/>
        <v>-905</v>
      </c>
      <c r="I24" s="133">
        <f t="shared" si="2"/>
        <v>-35.490196078431367</v>
      </c>
    </row>
    <row r="25" spans="1:15" ht="15" customHeight="1" x14ac:dyDescent="0.25">
      <c r="B25" s="109" t="s">
        <v>27</v>
      </c>
      <c r="C25" s="134">
        <v>67789</v>
      </c>
      <c r="D25" s="111">
        <v>92225</v>
      </c>
      <c r="E25" s="135">
        <f t="shared" si="0"/>
        <v>-26.496069395500129</v>
      </c>
      <c r="F25" s="111">
        <v>139</v>
      </c>
      <c r="G25" s="111">
        <v>127</v>
      </c>
      <c r="H25" s="111">
        <f t="shared" si="1"/>
        <v>12</v>
      </c>
      <c r="I25" s="133">
        <f t="shared" si="2"/>
        <v>9.4488188976378069</v>
      </c>
    </row>
    <row r="26" spans="1:15" ht="15" customHeight="1" x14ac:dyDescent="0.25">
      <c r="B26" s="109" t="s">
        <v>30</v>
      </c>
      <c r="C26" s="134">
        <v>41201</v>
      </c>
      <c r="D26" s="111">
        <v>41486</v>
      </c>
      <c r="E26" s="135">
        <f t="shared" si="0"/>
        <v>-0.68697873981584223</v>
      </c>
      <c r="F26" s="111">
        <v>2355</v>
      </c>
      <c r="G26" s="111">
        <v>2223</v>
      </c>
      <c r="H26" s="111">
        <f t="shared" si="1"/>
        <v>132</v>
      </c>
      <c r="I26" s="133">
        <f t="shared" si="2"/>
        <v>5.9379217273954055</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1" t="s">
        <v>142</v>
      </c>
      <c r="C29" s="221"/>
      <c r="D29" s="221"/>
      <c r="E29" s="221"/>
      <c r="F29" s="221"/>
      <c r="G29" s="221"/>
      <c r="H29" s="221"/>
      <c r="I29" s="221"/>
      <c r="J29" s="4"/>
      <c r="K29" s="4"/>
      <c r="L29"/>
      <c r="M29"/>
      <c r="N29"/>
      <c r="O29"/>
    </row>
    <row r="30" spans="1:15" ht="60" customHeight="1" x14ac:dyDescent="0.25">
      <c r="A30" s="83" t="s">
        <v>8</v>
      </c>
      <c r="B30" s="229" t="s">
        <v>76</v>
      </c>
      <c r="C30" s="229"/>
      <c r="D30" s="229"/>
      <c r="E30" s="229"/>
      <c r="F30" s="229"/>
      <c r="G30" s="229"/>
      <c r="H30" s="229"/>
      <c r="I30" s="229"/>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B00-000000000000}"/>
    <hyperlink ref="B32" r:id="rId1" display="http://www.observatorioemigracao.pt/np4/8218" xr:uid="{267635FE-E5A3-4098-9779-4E27BAC958CE}"/>
    <hyperlink ref="B32:C32" r:id="rId2" display="ttp://www.observatorioemigracao.pt/np4/8218" xr:uid="{81A37E94-5C94-46FA-A244-7D8AC50CC67F}"/>
    <hyperlink ref="B32:D32" r:id="rId3" display="http://www.observatorioemigracao.pt/np4/9387" xr:uid="{ACB1D65E-04D5-42E5-A87E-E1D5B13CB8AF}"/>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2"/>
  <sheetViews>
    <sheetView showGridLines="0" topLeftCell="A2" workbookViewId="0">
      <selection activeCell="I29" sqref="I29"/>
    </sheetView>
  </sheetViews>
  <sheetFormatPr defaultColWidth="8.85546875" defaultRowHeight="15" x14ac:dyDescent="0.25"/>
  <cols>
    <col min="1" max="1" width="12.7109375" customWidth="1"/>
    <col min="2" max="8" width="18.7109375" customWidth="1"/>
  </cols>
  <sheetData>
    <row r="1" spans="1:9" ht="30" customHeight="1" x14ac:dyDescent="0.25">
      <c r="A1" s="24" t="s">
        <v>65</v>
      </c>
      <c r="B1" s="48"/>
      <c r="C1" s="35" t="s">
        <v>75</v>
      </c>
      <c r="D1" s="33"/>
      <c r="E1" s="61"/>
      <c r="F1" s="61"/>
      <c r="G1" s="61"/>
      <c r="H1" s="35"/>
      <c r="I1" s="61"/>
    </row>
    <row r="2" spans="1:9" ht="30" customHeight="1" thickBot="1" x14ac:dyDescent="0.3">
      <c r="A2" s="62"/>
      <c r="B2" s="253" t="s">
        <v>148</v>
      </c>
      <c r="C2" s="253"/>
      <c r="D2" s="253"/>
      <c r="E2" s="250"/>
      <c r="F2" s="251"/>
      <c r="G2" s="251"/>
      <c r="H2" s="251"/>
      <c r="I2" s="62"/>
    </row>
    <row r="3" spans="1:9" ht="30" customHeight="1" x14ac:dyDescent="0.25">
      <c r="A3" s="62"/>
      <c r="B3" s="233" t="s">
        <v>9</v>
      </c>
      <c r="C3" s="243" t="s">
        <v>12</v>
      </c>
      <c r="D3" s="245" t="s">
        <v>46</v>
      </c>
      <c r="E3" s="255"/>
      <c r="F3" s="237" t="s">
        <v>47</v>
      </c>
      <c r="G3" s="256"/>
      <c r="H3" s="256"/>
      <c r="I3" s="62"/>
    </row>
    <row r="4" spans="1:9" ht="45" customHeight="1" x14ac:dyDescent="0.25">
      <c r="A4" s="62"/>
      <c r="B4" s="234"/>
      <c r="C4" s="254"/>
      <c r="D4" s="37" t="s">
        <v>2</v>
      </c>
      <c r="E4" s="38" t="s">
        <v>43</v>
      </c>
      <c r="F4" s="37" t="s">
        <v>2</v>
      </c>
      <c r="G4" s="38" t="s">
        <v>43</v>
      </c>
      <c r="H4" s="45" t="s">
        <v>48</v>
      </c>
      <c r="I4" s="21"/>
    </row>
    <row r="5" spans="1:9" x14ac:dyDescent="0.25">
      <c r="A5" s="62"/>
      <c r="B5" s="103" t="s">
        <v>20</v>
      </c>
      <c r="C5" s="166">
        <v>84706917</v>
      </c>
      <c r="D5" s="104">
        <v>13895865</v>
      </c>
      <c r="E5" s="141">
        <f t="shared" ref="E5" si="0">D5/C5*100</f>
        <v>16.404640249154625</v>
      </c>
      <c r="F5" s="127">
        <v>140275</v>
      </c>
      <c r="G5" s="141">
        <f>F5/C5*100</f>
        <v>0.16560040781557425</v>
      </c>
      <c r="H5" s="141">
        <f>F5/D5*100</f>
        <v>1.0094729619206866</v>
      </c>
      <c r="I5" s="21"/>
    </row>
    <row r="6" spans="1:9" x14ac:dyDescent="0.25">
      <c r="A6" s="62"/>
      <c r="B6" s="106" t="s">
        <v>4</v>
      </c>
      <c r="C6" s="143" t="s">
        <v>5</v>
      </c>
      <c r="D6" s="107" t="s">
        <v>5</v>
      </c>
      <c r="E6" s="145" t="s">
        <v>5</v>
      </c>
      <c r="F6" s="131" t="s">
        <v>5</v>
      </c>
      <c r="G6" s="145" t="s">
        <v>5</v>
      </c>
      <c r="H6" s="145" t="s">
        <v>5</v>
      </c>
      <c r="I6" s="21"/>
    </row>
    <row r="7" spans="1:9" x14ac:dyDescent="0.25">
      <c r="A7" s="78"/>
      <c r="B7" s="106" t="s">
        <v>14</v>
      </c>
      <c r="C7" s="143" t="s">
        <v>5</v>
      </c>
      <c r="D7" s="107" t="s">
        <v>5</v>
      </c>
      <c r="E7" s="145" t="s">
        <v>5</v>
      </c>
      <c r="F7" s="131" t="s">
        <v>5</v>
      </c>
      <c r="G7" s="145" t="s">
        <v>5</v>
      </c>
      <c r="H7" s="145" t="s">
        <v>5</v>
      </c>
      <c r="I7" s="21"/>
    </row>
    <row r="8" spans="1:9" x14ac:dyDescent="0.25">
      <c r="A8" s="62"/>
      <c r="B8" s="106" t="s">
        <v>15</v>
      </c>
      <c r="C8" s="143">
        <v>9104772</v>
      </c>
      <c r="D8" s="107">
        <v>1729820</v>
      </c>
      <c r="E8" s="145">
        <f t="shared" ref="E8:E26" si="1">D8/C8*100</f>
        <v>18.999047971766895</v>
      </c>
      <c r="F8" s="131">
        <v>4799</v>
      </c>
      <c r="G8" s="145">
        <f>F8/C8*100</f>
        <v>5.2708623565752115E-2</v>
      </c>
      <c r="H8" s="145">
        <f>F8/D8*100</f>
        <v>0.27742770924142396</v>
      </c>
      <c r="I8" s="21"/>
    </row>
    <row r="9" spans="1:9" x14ac:dyDescent="0.25">
      <c r="A9" s="62"/>
      <c r="B9" s="109" t="s">
        <v>29</v>
      </c>
      <c r="C9" s="147">
        <v>11742796</v>
      </c>
      <c r="D9" s="110">
        <v>1615598</v>
      </c>
      <c r="E9" s="133">
        <f t="shared" si="1"/>
        <v>13.758205456349579</v>
      </c>
      <c r="F9" s="134">
        <v>53314</v>
      </c>
      <c r="G9" s="133">
        <f>F9/C9*100</f>
        <v>0.45401452941871762</v>
      </c>
      <c r="H9" s="133">
        <f>F9/D9*100</f>
        <v>3.2999545679061248</v>
      </c>
      <c r="I9" s="21"/>
    </row>
    <row r="10" spans="1:9" x14ac:dyDescent="0.25">
      <c r="A10" s="62"/>
      <c r="B10" s="109" t="s">
        <v>16</v>
      </c>
      <c r="C10" s="143" t="s">
        <v>5</v>
      </c>
      <c r="D10" s="110" t="s">
        <v>5</v>
      </c>
      <c r="E10" s="133" t="s">
        <v>5</v>
      </c>
      <c r="F10" s="134" t="s">
        <v>5</v>
      </c>
      <c r="G10" s="133" t="s">
        <v>5</v>
      </c>
      <c r="H10" s="133" t="s">
        <v>5</v>
      </c>
      <c r="I10" s="21"/>
    </row>
    <row r="11" spans="1:9" x14ac:dyDescent="0.25">
      <c r="A11" s="62"/>
      <c r="B11" s="109" t="s">
        <v>6</v>
      </c>
      <c r="C11" s="143" t="s">
        <v>5</v>
      </c>
      <c r="D11" s="110" t="s">
        <v>5</v>
      </c>
      <c r="E11" s="133" t="s">
        <v>5</v>
      </c>
      <c r="F11" s="134" t="s">
        <v>5</v>
      </c>
      <c r="G11" s="133" t="s">
        <v>5</v>
      </c>
      <c r="H11" s="133" t="s">
        <v>5</v>
      </c>
      <c r="I11" s="21"/>
    </row>
    <row r="12" spans="1:9" x14ac:dyDescent="0.25">
      <c r="A12" s="62"/>
      <c r="B12" s="109" t="s">
        <v>17</v>
      </c>
      <c r="C12" s="147">
        <v>36328475</v>
      </c>
      <c r="D12" s="110">
        <v>3185250</v>
      </c>
      <c r="E12" s="133">
        <f t="shared" si="1"/>
        <v>8.7679155263192303</v>
      </c>
      <c r="F12" s="134">
        <v>24270</v>
      </c>
      <c r="G12" s="133">
        <f>F12/C12*100</f>
        <v>6.680709828860143E-2</v>
      </c>
      <c r="H12" s="133">
        <f>F12/D12*100</f>
        <v>0.76194961149046392</v>
      </c>
      <c r="I12" s="21"/>
    </row>
    <row r="13" spans="1:9" x14ac:dyDescent="0.25">
      <c r="A13" s="62"/>
      <c r="B13" s="109" t="s">
        <v>18</v>
      </c>
      <c r="C13" s="147">
        <v>5932654</v>
      </c>
      <c r="D13" s="110">
        <v>621167</v>
      </c>
      <c r="E13" s="196">
        <f t="shared" si="1"/>
        <v>10.47030553273459</v>
      </c>
      <c r="G13" s="133">
        <f>'Quadro 2.13'!F13/C13*100</f>
        <v>6.3866862958803935E-2</v>
      </c>
      <c r="H13" s="133">
        <f>'Quadro 2.13'!F13/D13*100</f>
        <v>0.60998089080714202</v>
      </c>
      <c r="I13" s="21"/>
    </row>
    <row r="14" spans="1:9" x14ac:dyDescent="0.25">
      <c r="A14" s="62"/>
      <c r="B14" s="109" t="s">
        <v>26</v>
      </c>
      <c r="C14" s="147">
        <v>48085361</v>
      </c>
      <c r="D14" s="110">
        <v>6089620</v>
      </c>
      <c r="E14" s="133">
        <f t="shared" si="1"/>
        <v>12.664186923750037</v>
      </c>
      <c r="F14" s="134">
        <v>103656</v>
      </c>
      <c r="G14" s="133">
        <f t="shared" ref="G14:G26" si="2">F14/C14*100</f>
        <v>0.21556664615661306</v>
      </c>
      <c r="H14" s="133">
        <f t="shared" ref="H14:H26" si="3">F14/D14*100</f>
        <v>1.7021751767762192</v>
      </c>
      <c r="I14" s="21"/>
    </row>
    <row r="15" spans="1:9" x14ac:dyDescent="0.25">
      <c r="A15" s="62"/>
      <c r="B15" s="109" t="s">
        <v>36</v>
      </c>
      <c r="C15" s="147">
        <v>326195440</v>
      </c>
      <c r="D15" s="110">
        <v>21169137</v>
      </c>
      <c r="E15" s="133">
        <f t="shared" si="1"/>
        <v>6.489709666082395</v>
      </c>
      <c r="F15" s="134">
        <v>34793</v>
      </c>
      <c r="G15" s="133">
        <f t="shared" si="2"/>
        <v>1.0666304838596151E-2</v>
      </c>
      <c r="H15" s="133">
        <f t="shared" si="3"/>
        <v>0.16435719604441126</v>
      </c>
      <c r="I15" s="21"/>
    </row>
    <row r="16" spans="1:9" x14ac:dyDescent="0.25">
      <c r="A16" s="62"/>
      <c r="B16" s="109" t="s">
        <v>19</v>
      </c>
      <c r="C16" s="147">
        <v>68143433</v>
      </c>
      <c r="D16" s="110">
        <v>5613800</v>
      </c>
      <c r="E16" s="133">
        <f t="shared" si="1"/>
        <v>8.2382113035015436</v>
      </c>
      <c r="F16" s="134">
        <v>548600</v>
      </c>
      <c r="G16" s="133">
        <f t="shared" si="2"/>
        <v>0.80506657185880259</v>
      </c>
      <c r="H16" s="133">
        <f t="shared" si="3"/>
        <v>9.7723467170187739</v>
      </c>
      <c r="I16" s="21"/>
    </row>
    <row r="17" spans="1:9" x14ac:dyDescent="0.25">
      <c r="A17" s="62"/>
      <c r="B17" s="109" t="s">
        <v>24</v>
      </c>
      <c r="C17" s="147">
        <v>17811291</v>
      </c>
      <c r="D17" s="110">
        <v>1445351</v>
      </c>
      <c r="E17" s="133">
        <f t="shared" si="1"/>
        <v>8.1148020095792042</v>
      </c>
      <c r="F17" s="134">
        <v>31226</v>
      </c>
      <c r="G17" s="133">
        <f t="shared" si="2"/>
        <v>0.17531575897558463</v>
      </c>
      <c r="H17" s="133">
        <f t="shared" si="3"/>
        <v>2.1604440720627722</v>
      </c>
      <c r="I17" s="21"/>
    </row>
    <row r="18" spans="1:9" x14ac:dyDescent="0.25">
      <c r="A18" s="62"/>
      <c r="B18" s="109" t="s">
        <v>32</v>
      </c>
      <c r="C18" s="147">
        <v>5084879</v>
      </c>
      <c r="D18" s="110">
        <v>801389</v>
      </c>
      <c r="E18" s="133">
        <f t="shared" si="1"/>
        <v>15.760237362580309</v>
      </c>
      <c r="F18" s="134">
        <v>8310</v>
      </c>
      <c r="G18" s="133">
        <f t="shared" si="2"/>
        <v>0.16342571770144385</v>
      </c>
      <c r="H18" s="133">
        <f t="shared" si="3"/>
        <v>1.0369495962634876</v>
      </c>
      <c r="I18" s="21"/>
    </row>
    <row r="19" spans="1:9" x14ac:dyDescent="0.25">
      <c r="A19" s="62"/>
      <c r="B19" s="109" t="s">
        <v>21</v>
      </c>
      <c r="C19" s="147">
        <v>59030133</v>
      </c>
      <c r="D19" s="110">
        <v>5141341</v>
      </c>
      <c r="E19" s="133">
        <f t="shared" si="1"/>
        <v>8.7096889990066586</v>
      </c>
      <c r="F19" s="134">
        <v>7064</v>
      </c>
      <c r="G19" s="133">
        <f t="shared" si="2"/>
        <v>1.1966769581901501E-2</v>
      </c>
      <c r="H19" s="133">
        <f t="shared" si="3"/>
        <v>0.13739606067755475</v>
      </c>
      <c r="I19" s="21"/>
    </row>
    <row r="20" spans="1:9" x14ac:dyDescent="0.25">
      <c r="A20" s="62"/>
      <c r="B20" s="109" t="s">
        <v>22</v>
      </c>
      <c r="C20" s="147">
        <v>66809</v>
      </c>
      <c r="D20" s="110">
        <v>313407</v>
      </c>
      <c r="E20" s="133">
        <f t="shared" si="1"/>
        <v>469.10895238665444</v>
      </c>
      <c r="F20" s="134">
        <v>92101</v>
      </c>
      <c r="G20" s="133">
        <f t="shared" si="2"/>
        <v>137.8571749315212</v>
      </c>
      <c r="H20" s="133">
        <f t="shared" si="3"/>
        <v>29.387027092566537</v>
      </c>
      <c r="I20" s="21"/>
    </row>
    <row r="21" spans="1:9" x14ac:dyDescent="0.25">
      <c r="A21" s="62"/>
      <c r="B21" s="109" t="s">
        <v>57</v>
      </c>
      <c r="C21" s="147">
        <v>682070</v>
      </c>
      <c r="D21" s="110">
        <v>73691</v>
      </c>
      <c r="E21" s="133">
        <f t="shared" si="1"/>
        <v>10.804023047487794</v>
      </c>
      <c r="F21" s="134">
        <v>8991</v>
      </c>
      <c r="G21" s="133">
        <f t="shared" si="2"/>
        <v>1.3181931473309192</v>
      </c>
      <c r="H21" s="133">
        <f t="shared" si="3"/>
        <v>12.200947198436715</v>
      </c>
      <c r="I21" s="21"/>
    </row>
    <row r="22" spans="1:9" x14ac:dyDescent="0.25">
      <c r="A22" s="62"/>
      <c r="B22" s="109" t="s">
        <v>23</v>
      </c>
      <c r="C22" s="147">
        <v>20252223</v>
      </c>
      <c r="D22" s="110">
        <v>142315</v>
      </c>
      <c r="E22" s="133">
        <f t="shared" si="1"/>
        <v>0.70271298118729975</v>
      </c>
      <c r="F22" s="134">
        <v>5560</v>
      </c>
      <c r="G22" s="133">
        <f t="shared" si="2"/>
        <v>2.745377630890199E-2</v>
      </c>
      <c r="H22" s="133">
        <f t="shared" si="3"/>
        <v>3.906826406211573</v>
      </c>
      <c r="I22" s="21"/>
    </row>
    <row r="23" spans="1:9" x14ac:dyDescent="0.25">
      <c r="A23" s="62"/>
      <c r="B23" s="109" t="s">
        <v>25</v>
      </c>
      <c r="C23" s="147">
        <v>5488985</v>
      </c>
      <c r="D23" s="110">
        <v>610883</v>
      </c>
      <c r="E23" s="133">
        <f t="shared" si="1"/>
        <v>11.129252493858154</v>
      </c>
      <c r="F23" s="134">
        <v>5970</v>
      </c>
      <c r="G23" s="133">
        <f t="shared" si="2"/>
        <v>0.10876327772803168</v>
      </c>
      <c r="H23" s="133">
        <f t="shared" si="3"/>
        <v>0.97727388059579334</v>
      </c>
      <c r="I23" s="21"/>
    </row>
    <row r="24" spans="1:9" x14ac:dyDescent="0.25">
      <c r="A24" s="62"/>
      <c r="B24" s="109" t="s">
        <v>28</v>
      </c>
      <c r="C24" s="147">
        <v>66282000</v>
      </c>
      <c r="D24" s="110">
        <v>6068000</v>
      </c>
      <c r="E24" s="133">
        <f t="shared" si="1"/>
        <v>9.1548233306176634</v>
      </c>
      <c r="F24" s="134">
        <v>268245</v>
      </c>
      <c r="G24" s="133">
        <f t="shared" si="2"/>
        <v>0.40470263419933011</v>
      </c>
      <c r="H24" s="133">
        <f t="shared" si="3"/>
        <v>4.42064930784443</v>
      </c>
      <c r="I24" s="21"/>
    </row>
    <row r="25" spans="1:9" x14ac:dyDescent="0.25">
      <c r="A25" s="62"/>
      <c r="B25" s="109" t="s">
        <v>27</v>
      </c>
      <c r="C25" s="147">
        <v>10551707</v>
      </c>
      <c r="D25" s="110">
        <v>844095</v>
      </c>
      <c r="E25" s="133">
        <f t="shared" si="1"/>
        <v>7.9996061300792372</v>
      </c>
      <c r="F25" s="134">
        <v>3983</v>
      </c>
      <c r="G25" s="133">
        <f t="shared" si="2"/>
        <v>3.7747446929676874E-2</v>
      </c>
      <c r="H25" s="133">
        <f t="shared" si="3"/>
        <v>0.47186631836463905</v>
      </c>
      <c r="I25" s="21"/>
    </row>
    <row r="26" spans="1:9" x14ac:dyDescent="0.25">
      <c r="A26" s="62"/>
      <c r="B26" s="109" t="s">
        <v>30</v>
      </c>
      <c r="C26" s="147">
        <v>8962258</v>
      </c>
      <c r="D26" s="110">
        <v>2417288</v>
      </c>
      <c r="E26" s="133">
        <f t="shared" si="1"/>
        <v>26.971863563847414</v>
      </c>
      <c r="F26" s="134">
        <v>255250</v>
      </c>
      <c r="G26" s="133">
        <f t="shared" si="2"/>
        <v>2.8480545862437792</v>
      </c>
      <c r="H26" s="133">
        <f t="shared" si="3"/>
        <v>10.55935411916164</v>
      </c>
      <c r="I26" s="21"/>
    </row>
    <row r="27" spans="1:9" ht="15.75" thickBot="1" x14ac:dyDescent="0.3">
      <c r="A27" s="62"/>
      <c r="B27" s="112" t="s">
        <v>3</v>
      </c>
      <c r="C27" s="150" t="s">
        <v>5</v>
      </c>
      <c r="D27" s="113" t="s">
        <v>5</v>
      </c>
      <c r="E27" s="138" t="s">
        <v>5</v>
      </c>
      <c r="F27" s="136" t="s">
        <v>5</v>
      </c>
      <c r="G27" s="138" t="s">
        <v>5</v>
      </c>
      <c r="H27" s="138" t="s">
        <v>5</v>
      </c>
      <c r="I27" s="21"/>
    </row>
    <row r="28" spans="1:9" x14ac:dyDescent="0.25">
      <c r="A28" s="62"/>
      <c r="B28" s="3"/>
      <c r="C28" s="3"/>
      <c r="D28" s="3"/>
      <c r="E28" s="3"/>
      <c r="F28" s="4"/>
      <c r="G28" s="4"/>
      <c r="H28" s="4"/>
      <c r="I28" s="21"/>
    </row>
    <row r="29" spans="1:9" ht="15" customHeight="1" x14ac:dyDescent="0.25">
      <c r="A29" s="26" t="s">
        <v>7</v>
      </c>
      <c r="B29" s="221" t="s">
        <v>149</v>
      </c>
      <c r="C29" s="214"/>
      <c r="D29" s="214"/>
      <c r="E29" s="214"/>
      <c r="F29" s="214"/>
      <c r="G29" s="214"/>
      <c r="H29" s="214"/>
      <c r="I29" s="4"/>
    </row>
    <row r="30" spans="1:9" ht="60" customHeight="1" x14ac:dyDescent="0.25">
      <c r="A30" s="26" t="s">
        <v>8</v>
      </c>
      <c r="B30" s="221" t="s">
        <v>96</v>
      </c>
      <c r="C30" s="221"/>
      <c r="D30" s="221"/>
      <c r="E30" s="221"/>
      <c r="F30" s="214"/>
      <c r="G30" s="214"/>
      <c r="H30" s="214"/>
      <c r="I30" s="21"/>
    </row>
    <row r="31" spans="1:9" s="87" customFormat="1" ht="15" customHeight="1" x14ac:dyDescent="0.25">
      <c r="A31" s="4" t="s">
        <v>31</v>
      </c>
      <c r="B31" s="205" t="s">
        <v>163</v>
      </c>
      <c r="C31" s="206"/>
    </row>
    <row r="32" spans="1:9" s="87" customFormat="1" ht="15" customHeight="1" x14ac:dyDescent="0.25">
      <c r="A32" s="99" t="s">
        <v>1</v>
      </c>
      <c r="B32" s="207" t="s">
        <v>162</v>
      </c>
      <c r="C32" s="207"/>
      <c r="D32" s="207"/>
      <c r="E32" s="187"/>
      <c r="F32" s="187"/>
      <c r="G32" s="187"/>
      <c r="H32" s="100"/>
    </row>
  </sheetData>
  <sortState xmlns:xlrd2="http://schemas.microsoft.com/office/spreadsheetml/2017/richdata2" ref="B6:H27">
    <sortCondition ref="B5"/>
  </sortState>
  <mergeCells count="9">
    <mergeCell ref="B32:D32"/>
    <mergeCell ref="B31:C31"/>
    <mergeCell ref="B30:H30"/>
    <mergeCell ref="B2:H2"/>
    <mergeCell ref="B3:B4"/>
    <mergeCell ref="C3:C4"/>
    <mergeCell ref="D3:E3"/>
    <mergeCell ref="F3:H3"/>
    <mergeCell ref="B29:H29"/>
  </mergeCells>
  <hyperlinks>
    <hyperlink ref="C1" location="Índice!A1" display="[índice Ç]" xr:uid="{00000000-0004-0000-0C00-000000000000}"/>
    <hyperlink ref="B32" r:id="rId1" display="http://www.observatorioemigracao.pt/np4/8218" xr:uid="{F5D14E4D-396E-405D-9D75-76A01518D18D}"/>
    <hyperlink ref="B32:C32" r:id="rId2" display="ttp://www.observatorioemigracao.pt/np4/8218" xr:uid="{5E58CE50-E6D9-43B7-B955-787C0881F04A}"/>
    <hyperlink ref="B32:D32" r:id="rId3" display="http://www.observatorioemigracao.pt/np4/9387" xr:uid="{A65382A1-B793-4D85-A6F7-7E020435CFF8}"/>
  </hyperlinks>
  <printOptions horizontalCentered="1"/>
  <pageMargins left="0.70866141732283472" right="0.70866141732283472" top="0.74803149606299213" bottom="0.74803149606299213" header="0.31496062992125984" footer="0.31496062992125984"/>
  <pageSetup paperSize="9" scale="85" fitToWidth="0" orientation="landscape" horizontalDpi="4294967293" r:id="rId4"/>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41"/>
  <sheetViews>
    <sheetView showGridLines="0" workbookViewId="0">
      <selection activeCell="I29" sqref="I29"/>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9" ht="30" customHeight="1" x14ac:dyDescent="0.25">
      <c r="A1" s="24" t="s">
        <v>0</v>
      </c>
      <c r="B1" s="48"/>
      <c r="C1" s="35" t="s">
        <v>75</v>
      </c>
      <c r="D1" s="7"/>
      <c r="I1" s="35"/>
    </row>
    <row r="2" spans="1:19" ht="30" customHeight="1" thickBot="1" x14ac:dyDescent="0.3">
      <c r="B2" s="215" t="s">
        <v>151</v>
      </c>
      <c r="C2" s="215"/>
      <c r="D2" s="215"/>
      <c r="E2" s="215"/>
      <c r="F2" s="215"/>
      <c r="G2" s="215"/>
      <c r="H2" s="215"/>
      <c r="I2" s="215"/>
    </row>
    <row r="3" spans="1:19" ht="30" customHeight="1" x14ac:dyDescent="0.25">
      <c r="B3" s="233" t="s">
        <v>9</v>
      </c>
      <c r="C3" s="237" t="s">
        <v>72</v>
      </c>
      <c r="D3" s="238"/>
      <c r="E3" s="239"/>
      <c r="F3" s="237" t="s">
        <v>47</v>
      </c>
      <c r="G3" s="238"/>
      <c r="H3" s="238"/>
      <c r="I3" s="238"/>
    </row>
    <row r="4" spans="1:19" ht="45" customHeight="1" x14ac:dyDescent="0.25">
      <c r="B4" s="234"/>
      <c r="C4" s="91">
        <v>2023</v>
      </c>
      <c r="D4" s="45">
        <v>2022</v>
      </c>
      <c r="E4" s="92" t="s">
        <v>66</v>
      </c>
      <c r="F4" s="91">
        <v>2023</v>
      </c>
      <c r="G4" s="45">
        <v>2022</v>
      </c>
      <c r="H4" s="45" t="s">
        <v>67</v>
      </c>
      <c r="I4" s="45" t="s">
        <v>66</v>
      </c>
    </row>
    <row r="5" spans="1:19" ht="15" customHeight="1" x14ac:dyDescent="0.25">
      <c r="B5" s="103" t="s">
        <v>20</v>
      </c>
      <c r="C5" s="127">
        <v>13895865</v>
      </c>
      <c r="D5" s="105">
        <v>13383910</v>
      </c>
      <c r="E5" s="128">
        <f>(C5/D5*100)-100</f>
        <v>3.82515273937139</v>
      </c>
      <c r="F5" s="105">
        <v>140275</v>
      </c>
      <c r="G5" s="105">
        <v>139435</v>
      </c>
      <c r="H5" s="129">
        <f>F5-G5</f>
        <v>840</v>
      </c>
      <c r="I5" s="130">
        <f>(F5/G5*100)-100</f>
        <v>0.60243124036290396</v>
      </c>
    </row>
    <row r="6" spans="1:19" ht="15" customHeight="1" x14ac:dyDescent="0.25">
      <c r="B6" s="106" t="s">
        <v>4</v>
      </c>
      <c r="C6" s="131" t="s">
        <v>5</v>
      </c>
      <c r="D6" s="108" t="s">
        <v>5</v>
      </c>
      <c r="E6" s="132" t="s">
        <v>5</v>
      </c>
      <c r="F6" s="108" t="s">
        <v>5</v>
      </c>
      <c r="G6" s="108" t="s">
        <v>5</v>
      </c>
      <c r="H6" s="111" t="s">
        <v>5</v>
      </c>
      <c r="I6" s="133" t="s">
        <v>5</v>
      </c>
    </row>
    <row r="7" spans="1:19" ht="15" customHeight="1" x14ac:dyDescent="0.25">
      <c r="B7" s="106" t="s">
        <v>14</v>
      </c>
      <c r="C7" s="131" t="s">
        <v>5</v>
      </c>
      <c r="D7" s="108" t="s">
        <v>5</v>
      </c>
      <c r="E7" s="132" t="s">
        <v>5</v>
      </c>
      <c r="F7" s="108" t="s">
        <v>5</v>
      </c>
      <c r="G7" s="108" t="s">
        <v>5</v>
      </c>
      <c r="H7" s="111" t="s">
        <v>5</v>
      </c>
      <c r="I7" s="133" t="s">
        <v>5</v>
      </c>
    </row>
    <row r="8" spans="1:19" ht="15" customHeight="1" x14ac:dyDescent="0.25">
      <c r="B8" s="106" t="s">
        <v>15</v>
      </c>
      <c r="C8" s="131">
        <v>1729820</v>
      </c>
      <c r="D8" s="108">
        <v>1586709</v>
      </c>
      <c r="E8" s="132">
        <f t="shared" ref="E8:E26" si="0">(C8/D8*100)-100</f>
        <v>9.0193601977426283</v>
      </c>
      <c r="F8" s="108">
        <v>4799</v>
      </c>
      <c r="G8" s="108">
        <v>4454</v>
      </c>
      <c r="H8" s="111">
        <f t="shared" ref="H8:H26" si="1">F8-G8</f>
        <v>345</v>
      </c>
      <c r="I8" s="133">
        <f t="shared" ref="I8:I26" si="2">(F8/G8*100)-100</f>
        <v>7.7458464301751349</v>
      </c>
    </row>
    <row r="9" spans="1:19" ht="15" customHeight="1" x14ac:dyDescent="0.25">
      <c r="B9" s="109" t="s">
        <v>29</v>
      </c>
      <c r="C9" s="134">
        <v>1615598</v>
      </c>
      <c r="D9" s="111">
        <v>1489156</v>
      </c>
      <c r="E9" s="135">
        <f t="shared" si="0"/>
        <v>8.4908498505193535</v>
      </c>
      <c r="F9" s="111">
        <v>53314</v>
      </c>
      <c r="G9" s="111">
        <v>49861</v>
      </c>
      <c r="H9" s="111">
        <f t="shared" si="1"/>
        <v>3453</v>
      </c>
      <c r="I9" s="133">
        <f t="shared" si="2"/>
        <v>6.9252522011191076</v>
      </c>
    </row>
    <row r="10" spans="1:19" ht="15" customHeight="1" x14ac:dyDescent="0.25">
      <c r="B10" s="109" t="s">
        <v>16</v>
      </c>
      <c r="C10" s="134" t="s">
        <v>5</v>
      </c>
      <c r="D10" s="111" t="s">
        <v>5</v>
      </c>
      <c r="E10" s="135" t="s">
        <v>5</v>
      </c>
      <c r="F10" s="111" t="s">
        <v>5</v>
      </c>
      <c r="G10" s="111" t="s">
        <v>5</v>
      </c>
      <c r="H10" s="111" t="s">
        <v>5</v>
      </c>
      <c r="I10" s="133" t="s">
        <v>5</v>
      </c>
    </row>
    <row r="11" spans="1:19" ht="15" customHeight="1" x14ac:dyDescent="0.25">
      <c r="B11" s="109" t="s">
        <v>6</v>
      </c>
      <c r="C11" s="134" t="s">
        <v>5</v>
      </c>
      <c r="D11" s="111" t="s">
        <v>5</v>
      </c>
      <c r="E11" s="135" t="s">
        <v>5</v>
      </c>
      <c r="F11" s="111" t="s">
        <v>5</v>
      </c>
      <c r="G11" s="111" t="s">
        <v>5</v>
      </c>
      <c r="H11" s="111" t="s">
        <v>5</v>
      </c>
      <c r="I11" s="133" t="s">
        <v>5</v>
      </c>
      <c r="M11" s="225"/>
      <c r="N11" s="225"/>
      <c r="O11" s="225"/>
      <c r="P11" s="225"/>
      <c r="Q11" s="225"/>
      <c r="R11" s="225"/>
      <c r="S11" s="225"/>
    </row>
    <row r="12" spans="1:19" ht="15" customHeight="1" x14ac:dyDescent="0.25">
      <c r="B12" s="109" t="s">
        <v>17</v>
      </c>
      <c r="C12" s="134" t="s">
        <v>5</v>
      </c>
      <c r="D12" s="111" t="s">
        <v>5</v>
      </c>
      <c r="E12" s="135" t="s">
        <v>5</v>
      </c>
      <c r="F12" s="111" t="s">
        <v>5</v>
      </c>
      <c r="G12" s="111" t="s">
        <v>5</v>
      </c>
      <c r="H12" s="111" t="s">
        <v>5</v>
      </c>
      <c r="I12" s="133" t="s">
        <v>5</v>
      </c>
      <c r="M12" s="225"/>
      <c r="N12" s="225"/>
      <c r="O12" s="225"/>
      <c r="P12" s="225"/>
      <c r="Q12" s="225"/>
      <c r="R12" s="225"/>
      <c r="S12" s="225"/>
    </row>
    <row r="13" spans="1:19" ht="15" customHeight="1" x14ac:dyDescent="0.25">
      <c r="B13" s="109" t="s">
        <v>18</v>
      </c>
      <c r="C13" s="134">
        <v>621167</v>
      </c>
      <c r="D13" s="111">
        <v>562248</v>
      </c>
      <c r="E13" s="135">
        <f t="shared" si="0"/>
        <v>10.479183563125162</v>
      </c>
      <c r="F13" s="134">
        <v>3789</v>
      </c>
      <c r="G13" s="111">
        <v>3486</v>
      </c>
      <c r="H13" s="111">
        <f>F13-G13</f>
        <v>303</v>
      </c>
      <c r="I13" s="133">
        <f>(F13/G13*100)-100</f>
        <v>8.6919104991394249</v>
      </c>
    </row>
    <row r="14" spans="1:19" ht="15" customHeight="1" x14ac:dyDescent="0.25">
      <c r="B14" s="109" t="s">
        <v>26</v>
      </c>
      <c r="C14" s="134">
        <v>6089620</v>
      </c>
      <c r="D14" s="111">
        <v>5542932</v>
      </c>
      <c r="E14" s="135">
        <f t="shared" si="0"/>
        <v>9.8627946364848071</v>
      </c>
      <c r="F14" s="111">
        <v>103656</v>
      </c>
      <c r="G14" s="111">
        <v>98874</v>
      </c>
      <c r="H14" s="111">
        <f>F14-G14</f>
        <v>4782</v>
      </c>
      <c r="I14" s="133">
        <f>(F14/G14*100)-100</f>
        <v>4.836458522968627</v>
      </c>
    </row>
    <row r="15" spans="1:19" ht="15" customHeight="1" x14ac:dyDescent="0.25">
      <c r="B15" s="109" t="s">
        <v>36</v>
      </c>
      <c r="C15" s="134" t="s">
        <v>5</v>
      </c>
      <c r="D15" s="111" t="s">
        <v>5</v>
      </c>
      <c r="E15" s="135" t="s">
        <v>5</v>
      </c>
      <c r="F15" s="111" t="s">
        <v>5</v>
      </c>
      <c r="G15" s="111" t="s">
        <v>5</v>
      </c>
      <c r="H15" s="111" t="s">
        <v>5</v>
      </c>
      <c r="I15" s="133" t="s">
        <v>5</v>
      </c>
    </row>
    <row r="16" spans="1:19" ht="15" customHeight="1" x14ac:dyDescent="0.25">
      <c r="B16" s="109" t="s">
        <v>19</v>
      </c>
      <c r="C16" s="134">
        <v>5613800</v>
      </c>
      <c r="D16" s="111">
        <v>5314500</v>
      </c>
      <c r="E16" s="135">
        <f t="shared" si="0"/>
        <v>5.6317621601279484</v>
      </c>
      <c r="F16" s="111">
        <v>548600</v>
      </c>
      <c r="G16" s="111">
        <v>535100</v>
      </c>
      <c r="H16" s="111">
        <f t="shared" si="1"/>
        <v>13500</v>
      </c>
      <c r="I16" s="133">
        <f t="shared" si="2"/>
        <v>2.5228929172117205</v>
      </c>
      <c r="J16" s="81"/>
      <c r="K16" s="81"/>
      <c r="L16" s="81"/>
      <c r="M16" s="81"/>
      <c r="N16" s="81"/>
      <c r="O16" s="81"/>
    </row>
    <row r="17" spans="1:15" ht="15" customHeight="1" x14ac:dyDescent="0.25">
      <c r="B17" s="109" t="s">
        <v>24</v>
      </c>
      <c r="C17" s="134">
        <v>1445351</v>
      </c>
      <c r="D17" s="111">
        <v>1256246</v>
      </c>
      <c r="E17" s="135">
        <f t="shared" si="0"/>
        <v>15.053182258888782</v>
      </c>
      <c r="F17" s="111">
        <v>31226</v>
      </c>
      <c r="G17" s="111">
        <v>28002</v>
      </c>
      <c r="H17" s="111">
        <f t="shared" si="1"/>
        <v>3224</v>
      </c>
      <c r="I17" s="133">
        <f t="shared" si="2"/>
        <v>11.513463324048274</v>
      </c>
    </row>
    <row r="18" spans="1:15" ht="15" customHeight="1" x14ac:dyDescent="0.25">
      <c r="B18" s="109" t="s">
        <v>32</v>
      </c>
      <c r="C18" s="134" t="s">
        <v>5</v>
      </c>
      <c r="D18" s="111" t="s">
        <v>5</v>
      </c>
      <c r="E18" s="135" t="s">
        <v>5</v>
      </c>
      <c r="F18" s="111" t="s">
        <v>5</v>
      </c>
      <c r="G18" s="111" t="s">
        <v>5</v>
      </c>
      <c r="H18" s="111" t="s">
        <v>5</v>
      </c>
      <c r="I18" s="133" t="s">
        <v>5</v>
      </c>
    </row>
    <row r="19" spans="1:15" ht="15" customHeight="1" x14ac:dyDescent="0.25">
      <c r="B19" s="109" t="s">
        <v>21</v>
      </c>
      <c r="C19" s="134">
        <v>5141341</v>
      </c>
      <c r="D19" s="111">
        <v>5030716</v>
      </c>
      <c r="E19" s="135">
        <f t="shared" si="0"/>
        <v>2.1989911575211067</v>
      </c>
      <c r="F19" s="111">
        <v>7064</v>
      </c>
      <c r="G19" s="111">
        <v>6583</v>
      </c>
      <c r="H19" s="111">
        <f t="shared" si="1"/>
        <v>481</v>
      </c>
      <c r="I19" s="133">
        <f t="shared" si="2"/>
        <v>7.3066990733708082</v>
      </c>
    </row>
    <row r="20" spans="1:15" ht="15" customHeight="1" x14ac:dyDescent="0.25">
      <c r="B20" s="109" t="s">
        <v>22</v>
      </c>
      <c r="C20" s="134">
        <v>313407</v>
      </c>
      <c r="D20" s="111">
        <v>304167</v>
      </c>
      <c r="E20" s="135">
        <f t="shared" si="0"/>
        <v>3.0378048900768277</v>
      </c>
      <c r="F20" s="111">
        <v>92101</v>
      </c>
      <c r="G20" s="111">
        <v>93678</v>
      </c>
      <c r="H20" s="111">
        <f t="shared" si="1"/>
        <v>-1577</v>
      </c>
      <c r="I20" s="133">
        <f t="shared" si="2"/>
        <v>-1.6834262046585167</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610883</v>
      </c>
      <c r="D23" s="111">
        <v>586009</v>
      </c>
      <c r="E23" s="135">
        <f t="shared" si="0"/>
        <v>4.2446447068219157</v>
      </c>
      <c r="F23" s="111">
        <v>5970</v>
      </c>
      <c r="G23" s="111">
        <v>5565</v>
      </c>
      <c r="H23" s="111">
        <f t="shared" si="1"/>
        <v>405</v>
      </c>
      <c r="I23" s="133">
        <f t="shared" si="2"/>
        <v>7.2776280323450209</v>
      </c>
    </row>
    <row r="24" spans="1:15" ht="15" customHeight="1" x14ac:dyDescent="0.25">
      <c r="B24" s="171" t="s">
        <v>28</v>
      </c>
      <c r="C24" s="134">
        <v>6068000</v>
      </c>
      <c r="D24" s="111">
        <v>6227000</v>
      </c>
      <c r="E24" s="135">
        <f t="shared" si="0"/>
        <v>-2.5533964991167437</v>
      </c>
      <c r="F24" s="111">
        <v>268245</v>
      </c>
      <c r="G24" s="111">
        <v>251191</v>
      </c>
      <c r="H24" s="111">
        <f t="shared" si="1"/>
        <v>17054</v>
      </c>
      <c r="I24" s="133">
        <f t="shared" si="2"/>
        <v>6.7892559844898983</v>
      </c>
    </row>
    <row r="25" spans="1:15" ht="15" customHeight="1" x14ac:dyDescent="0.25">
      <c r="B25" s="109" t="s">
        <v>27</v>
      </c>
      <c r="C25" s="134">
        <v>844095</v>
      </c>
      <c r="D25" s="111">
        <v>865256</v>
      </c>
      <c r="E25" s="135">
        <f t="shared" si="0"/>
        <v>-2.4456345867581319</v>
      </c>
      <c r="F25" s="111">
        <v>3983</v>
      </c>
      <c r="G25" s="111">
        <v>3616</v>
      </c>
      <c r="H25" s="111">
        <f t="shared" si="1"/>
        <v>367</v>
      </c>
      <c r="I25" s="133">
        <f t="shared" si="2"/>
        <v>10.149336283185846</v>
      </c>
    </row>
    <row r="26" spans="1:15" ht="15" customHeight="1" x14ac:dyDescent="0.25">
      <c r="B26" s="109" t="s">
        <v>30</v>
      </c>
      <c r="C26" s="134">
        <v>2417288</v>
      </c>
      <c r="D26" s="111">
        <v>2296023</v>
      </c>
      <c r="E26" s="135">
        <f t="shared" si="0"/>
        <v>5.2815237478021686</v>
      </c>
      <c r="F26" s="111">
        <v>255250</v>
      </c>
      <c r="G26" s="111">
        <v>253589</v>
      </c>
      <c r="H26" s="111">
        <f t="shared" si="1"/>
        <v>1661</v>
      </c>
      <c r="I26" s="133">
        <f t="shared" si="2"/>
        <v>0.65499686500596965</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1" t="s">
        <v>152</v>
      </c>
      <c r="C29" s="221"/>
      <c r="D29" s="221"/>
      <c r="E29" s="221"/>
      <c r="F29" s="221"/>
      <c r="G29" s="221"/>
      <c r="H29" s="221"/>
      <c r="I29" s="221"/>
      <c r="J29" s="4"/>
      <c r="K29" s="4"/>
      <c r="L29"/>
      <c r="M29"/>
      <c r="N29"/>
      <c r="O29"/>
    </row>
    <row r="30" spans="1:15" ht="75" customHeight="1" x14ac:dyDescent="0.25">
      <c r="A30" s="83" t="s">
        <v>8</v>
      </c>
      <c r="B30" s="229" t="s">
        <v>97</v>
      </c>
      <c r="C30" s="229"/>
      <c r="D30" s="229"/>
      <c r="E30" s="229"/>
      <c r="F30" s="229"/>
      <c r="G30" s="229"/>
      <c r="H30" s="229"/>
      <c r="I30" s="229"/>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9">
    <mergeCell ref="M11:S12"/>
    <mergeCell ref="B32:D32"/>
    <mergeCell ref="B2:I2"/>
    <mergeCell ref="B29:I29"/>
    <mergeCell ref="B30:I30"/>
    <mergeCell ref="B31:C31"/>
    <mergeCell ref="B3:B4"/>
    <mergeCell ref="C3:E3"/>
    <mergeCell ref="F3:I3"/>
  </mergeCells>
  <hyperlinks>
    <hyperlink ref="C1" location="Índice!A1" display="[índice Ç]" xr:uid="{00000000-0004-0000-0D00-000000000000}"/>
    <hyperlink ref="B32" r:id="rId1" display="http://www.observatorioemigracao.pt/np4/8218" xr:uid="{668A6722-E367-43EF-99FC-359678213BFB}"/>
    <hyperlink ref="B32:C32" r:id="rId2" display="ttp://www.observatorioemigracao.pt/np4/8218" xr:uid="{CE622206-A4C9-4B78-9A87-2CFFD3352FB5}"/>
    <hyperlink ref="B32:D32" r:id="rId3" display="http://www.observatorioemigracao.pt/np4/9387" xr:uid="{2C7A086F-61F0-49E1-A10D-FD14E949F6AE}"/>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A43"/>
  <sheetViews>
    <sheetView showGridLines="0" workbookViewId="0">
      <selection activeCell="I29" sqref="I29"/>
    </sheetView>
  </sheetViews>
  <sheetFormatPr defaultColWidth="9.140625" defaultRowHeight="15" x14ac:dyDescent="0.25"/>
  <cols>
    <col min="1" max="1" width="12.7109375" style="21" customWidth="1"/>
    <col min="2" max="2" width="36.7109375" style="21" customWidth="1"/>
    <col min="3" max="3" width="36.7109375" style="25" customWidth="1"/>
    <col min="4" max="16384" width="9.140625" style="21"/>
  </cols>
  <sheetData>
    <row r="1" spans="1:131" s="22" customFormat="1" ht="30" customHeight="1" x14ac:dyDescent="0.25">
      <c r="A1" s="23" t="s">
        <v>0</v>
      </c>
      <c r="B1" s="48"/>
      <c r="C1" s="35" t="s">
        <v>75</v>
      </c>
    </row>
    <row r="2" spans="1:131" s="22" customFormat="1" ht="45" customHeight="1" thickBot="1" x14ac:dyDescent="0.3">
      <c r="B2" s="215" t="s">
        <v>106</v>
      </c>
      <c r="C2" s="250"/>
    </row>
    <row r="3" spans="1:131" s="22" customFormat="1" ht="30" customHeight="1" x14ac:dyDescent="0.25">
      <c r="B3" s="64" t="s">
        <v>9</v>
      </c>
      <c r="C3" s="65" t="s">
        <v>34</v>
      </c>
    </row>
    <row r="4" spans="1:131" ht="15" customHeight="1" x14ac:dyDescent="0.25">
      <c r="B4" s="103" t="s">
        <v>20</v>
      </c>
      <c r="C4" s="191">
        <v>229033</v>
      </c>
    </row>
    <row r="5" spans="1:131" ht="15" customHeight="1" x14ac:dyDescent="0.25">
      <c r="B5" s="106" t="s">
        <v>4</v>
      </c>
      <c r="C5" s="192">
        <v>111718</v>
      </c>
    </row>
    <row r="6" spans="1:131" ht="15" customHeight="1" x14ac:dyDescent="0.25">
      <c r="B6" s="106" t="s">
        <v>14</v>
      </c>
      <c r="C6" s="167">
        <v>39780</v>
      </c>
    </row>
    <row r="7" spans="1:131" ht="15" customHeight="1" x14ac:dyDescent="0.25">
      <c r="B7" s="168" t="s">
        <v>15</v>
      </c>
      <c r="C7" s="167">
        <v>5670</v>
      </c>
    </row>
    <row r="8" spans="1:131" s="27" customFormat="1" ht="15" customHeight="1" x14ac:dyDescent="0.25">
      <c r="A8" s="21"/>
      <c r="B8" s="109" t="s">
        <v>29</v>
      </c>
      <c r="C8" s="169">
        <v>74807</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row>
    <row r="9" spans="1:131" ht="15" customHeight="1" x14ac:dyDescent="0.25">
      <c r="B9" s="109" t="s">
        <v>16</v>
      </c>
      <c r="C9" s="169">
        <v>661721</v>
      </c>
    </row>
    <row r="10" spans="1:131" ht="15" customHeight="1" x14ac:dyDescent="0.25">
      <c r="B10" s="109" t="s">
        <v>6</v>
      </c>
      <c r="C10" s="169">
        <v>19076</v>
      </c>
    </row>
    <row r="11" spans="1:131" s="27" customFormat="1" ht="15" customHeight="1" x14ac:dyDescent="0.25">
      <c r="A11" s="21"/>
      <c r="B11" s="109" t="s">
        <v>17</v>
      </c>
      <c r="C11" s="169">
        <v>166651</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row>
    <row r="12" spans="1:131" s="27" customFormat="1" ht="15" customHeight="1" x14ac:dyDescent="0.25">
      <c r="A12" s="21"/>
      <c r="B12" s="109" t="s">
        <v>18</v>
      </c>
      <c r="C12" s="169">
        <v>3943</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row>
    <row r="13" spans="1:131" s="27" customFormat="1" ht="15" customHeight="1" x14ac:dyDescent="0.25">
      <c r="A13" s="21"/>
      <c r="B13" s="109" t="s">
        <v>26</v>
      </c>
      <c r="C13" s="169">
        <v>121617</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row>
    <row r="14" spans="1:131" s="27" customFormat="1" ht="15" customHeight="1" x14ac:dyDescent="0.25">
      <c r="A14" s="21"/>
      <c r="B14" s="109" t="s">
        <v>36</v>
      </c>
      <c r="C14" s="169">
        <v>238824</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row>
    <row r="15" spans="1:131" s="27" customFormat="1" ht="15" customHeight="1" x14ac:dyDescent="0.25">
      <c r="A15" s="21"/>
      <c r="B15" s="109" t="s">
        <v>19</v>
      </c>
      <c r="C15" s="169">
        <v>1368914</v>
      </c>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row>
    <row r="16" spans="1:131" ht="15" customHeight="1" x14ac:dyDescent="0.25">
      <c r="B16" s="109" t="s">
        <v>24</v>
      </c>
      <c r="C16" s="169">
        <v>35779</v>
      </c>
    </row>
    <row r="17" spans="1:131" s="27" customFormat="1" ht="15" customHeight="1" x14ac:dyDescent="0.25">
      <c r="A17" s="21"/>
      <c r="B17" s="109" t="s">
        <v>32</v>
      </c>
      <c r="C17" s="169">
        <v>10516</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row>
    <row r="18" spans="1:131" s="27" customFormat="1" ht="15" customHeight="1" x14ac:dyDescent="0.25">
      <c r="A18" s="21"/>
      <c r="B18" s="109" t="s">
        <v>21</v>
      </c>
      <c r="C18" s="169">
        <v>6299</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row>
    <row r="19" spans="1:131" ht="15" customHeight="1" x14ac:dyDescent="0.25">
      <c r="B19" s="109" t="s">
        <v>22</v>
      </c>
      <c r="C19" s="169">
        <v>136918</v>
      </c>
    </row>
    <row r="20" spans="1:131" s="27" customFormat="1" ht="15" customHeight="1" x14ac:dyDescent="0.25">
      <c r="A20" s="21"/>
      <c r="B20" s="109" t="s">
        <v>57</v>
      </c>
      <c r="C20" s="169">
        <v>122157</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row>
    <row r="21" spans="1:131" s="27" customFormat="1" ht="15" customHeight="1" x14ac:dyDescent="0.25">
      <c r="A21" s="21"/>
      <c r="B21" s="109" t="s">
        <v>23</v>
      </c>
      <c r="C21" s="169">
        <v>41344</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row>
    <row r="22" spans="1:131" s="27" customFormat="1" ht="15" customHeight="1" x14ac:dyDescent="0.25">
      <c r="A22" s="21"/>
      <c r="B22" s="109" t="s">
        <v>25</v>
      </c>
      <c r="C22" s="169">
        <v>2032</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row>
    <row r="23" spans="1:131" ht="15" customHeight="1" x14ac:dyDescent="0.25">
      <c r="B23" s="109" t="s">
        <v>28</v>
      </c>
      <c r="C23" s="169">
        <v>370603</v>
      </c>
    </row>
    <row r="24" spans="1:131" s="27" customFormat="1" ht="15" customHeight="1" x14ac:dyDescent="0.25">
      <c r="A24" s="21"/>
      <c r="B24" s="109" t="s">
        <v>27</v>
      </c>
      <c r="C24" s="169">
        <v>4953</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row>
    <row r="25" spans="1:131" s="27" customFormat="1" ht="15" customHeight="1" x14ac:dyDescent="0.25">
      <c r="A25" s="21"/>
      <c r="B25" s="109" t="s">
        <v>30</v>
      </c>
      <c r="C25" s="169">
        <v>452806</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row>
    <row r="26" spans="1:131" ht="15" customHeight="1" thickBot="1" x14ac:dyDescent="0.3">
      <c r="B26" s="112" t="s">
        <v>3</v>
      </c>
      <c r="C26" s="170">
        <v>181785</v>
      </c>
    </row>
    <row r="27" spans="1:131" ht="15" customHeight="1" x14ac:dyDescent="0.25">
      <c r="B27" s="3"/>
      <c r="C27" s="66"/>
    </row>
    <row r="28" spans="1:131" customFormat="1" ht="15" customHeight="1" x14ac:dyDescent="0.25">
      <c r="A28" s="26" t="s">
        <v>7</v>
      </c>
      <c r="B28" s="221" t="s">
        <v>101</v>
      </c>
      <c r="C28" s="224"/>
      <c r="D28" s="86"/>
      <c r="E28" s="86"/>
      <c r="F28" s="86"/>
      <c r="G28" s="86"/>
      <c r="H28" s="86"/>
      <c r="I28" s="4"/>
    </row>
    <row r="29" spans="1:131" ht="30" customHeight="1" x14ac:dyDescent="0.25">
      <c r="A29" s="26" t="s">
        <v>8</v>
      </c>
      <c r="B29" s="257" t="s">
        <v>51</v>
      </c>
      <c r="C29" s="224"/>
    </row>
    <row r="30" spans="1:131" s="87" customFormat="1" ht="15" customHeight="1" x14ac:dyDescent="0.25">
      <c r="A30" s="4" t="s">
        <v>31</v>
      </c>
      <c r="B30" s="205" t="s">
        <v>163</v>
      </c>
      <c r="C30" s="206"/>
    </row>
    <row r="31" spans="1:131" s="87" customFormat="1" ht="15" customHeight="1" x14ac:dyDescent="0.25">
      <c r="A31" s="99" t="s">
        <v>1</v>
      </c>
      <c r="B31" s="207" t="s">
        <v>162</v>
      </c>
      <c r="C31" s="207"/>
      <c r="D31" s="207"/>
      <c r="E31" s="187"/>
      <c r="F31" s="187"/>
      <c r="G31" s="187"/>
      <c r="H31" s="100"/>
    </row>
    <row r="32" spans="1:131" x14ac:dyDescent="0.25">
      <c r="B32"/>
      <c r="C32"/>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sheetData>
  <sortState xmlns:xlrd2="http://schemas.microsoft.com/office/spreadsheetml/2017/richdata2" ref="B5:C26">
    <sortCondition ref="B4"/>
  </sortState>
  <mergeCells count="5">
    <mergeCell ref="B30:C30"/>
    <mergeCell ref="B2:C2"/>
    <mergeCell ref="B29:C29"/>
    <mergeCell ref="B28:C28"/>
    <mergeCell ref="B31:D31"/>
  </mergeCells>
  <hyperlinks>
    <hyperlink ref="C1" location="Índice!A1" display="[índice Ç]" xr:uid="{00000000-0004-0000-0E00-000000000000}"/>
    <hyperlink ref="B31" r:id="rId1" display="http://www.observatorioemigracao.pt/np4/8218" xr:uid="{90A68068-B6C1-457A-971C-402ECA8CB16B}"/>
    <hyperlink ref="B31:C31" r:id="rId2" display="ttp://www.observatorioemigracao.pt/np4/8218" xr:uid="{04C8DF2E-E8C9-461A-845D-00603C537592}"/>
    <hyperlink ref="B31:D31" r:id="rId3" display="http://www.observatorioemigracao.pt/np4/9387" xr:uid="{9379B804-803B-484A-8FF0-414F669D0DCB}"/>
  </hyperlinks>
  <pageMargins left="0.7" right="0.7"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30" customHeight="1" x14ac:dyDescent="0.25">
      <c r="A2" s="11"/>
      <c r="B2" s="226" t="s">
        <v>117</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1" t="s">
        <v>156</v>
      </c>
      <c r="C33" s="214"/>
      <c r="D33" s="214"/>
      <c r="E33" s="214"/>
      <c r="F33" s="214"/>
      <c r="G33" s="3"/>
      <c r="H33" s="3"/>
      <c r="I33" s="4"/>
      <c r="J33" s="4"/>
      <c r="K33" s="4"/>
      <c r="L33"/>
      <c r="M33"/>
      <c r="N33"/>
      <c r="O33"/>
    </row>
    <row r="34" spans="1:15" s="1" customFormat="1" ht="120" customHeight="1" x14ac:dyDescent="0.25">
      <c r="A34" s="26" t="s">
        <v>8</v>
      </c>
      <c r="B34" s="229" t="s">
        <v>61</v>
      </c>
      <c r="C34" s="229"/>
      <c r="D34" s="229"/>
      <c r="E34" s="229"/>
      <c r="F34" s="229"/>
    </row>
    <row r="35" spans="1:15" s="87" customFormat="1" ht="15" customHeight="1" x14ac:dyDescent="0.25">
      <c r="A35" s="4" t="s">
        <v>31</v>
      </c>
      <c r="B35" s="205" t="s">
        <v>163</v>
      </c>
      <c r="C35" s="206"/>
    </row>
    <row r="36" spans="1:15" s="87" customFormat="1" ht="15" customHeight="1" x14ac:dyDescent="0.25">
      <c r="A36" s="99" t="s">
        <v>1</v>
      </c>
      <c r="B36" s="207" t="s">
        <v>162</v>
      </c>
      <c r="C36" s="207"/>
      <c r="D36" s="207"/>
      <c r="E36" s="187"/>
      <c r="F36" s="187"/>
      <c r="G36" s="187"/>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5">
      <c r="A50" s="19"/>
      <c r="B50" s="57" t="s">
        <v>57</v>
      </c>
      <c r="C50" s="57">
        <v>53</v>
      </c>
      <c r="E50"/>
      <c r="F50"/>
    </row>
    <row r="51" spans="1:9" ht="12" customHeight="1" x14ac:dyDescent="0.25">
      <c r="A51" s="19"/>
      <c r="B51" s="57" t="s">
        <v>14</v>
      </c>
      <c r="C51" s="57">
        <v>91</v>
      </c>
      <c r="E51"/>
      <c r="F51"/>
    </row>
    <row r="52" spans="1:9" ht="12" customHeight="1" x14ac:dyDescent="0.25">
      <c r="A52" s="19"/>
      <c r="B52" s="57" t="s">
        <v>4</v>
      </c>
      <c r="C52" s="57">
        <v>381</v>
      </c>
      <c r="E52"/>
      <c r="F52"/>
    </row>
    <row r="53" spans="1:9" ht="12" customHeight="1" x14ac:dyDescent="0.25">
      <c r="A53" s="19"/>
      <c r="B53" s="57" t="s">
        <v>32</v>
      </c>
      <c r="C53" s="57">
        <v>426</v>
      </c>
      <c r="E53"/>
      <c r="F53"/>
    </row>
    <row r="54" spans="1:9" ht="12" customHeight="1" x14ac:dyDescent="0.25">
      <c r="A54" s="19"/>
      <c r="B54" s="2" t="s">
        <v>3</v>
      </c>
      <c r="C54" s="2">
        <v>532</v>
      </c>
      <c r="E54"/>
      <c r="F54"/>
    </row>
    <row r="55" spans="1:9" ht="12" customHeight="1" x14ac:dyDescent="0.25">
      <c r="A55" s="19"/>
      <c r="B55" s="57" t="s">
        <v>16</v>
      </c>
      <c r="C55" s="57">
        <v>547</v>
      </c>
      <c r="E55"/>
      <c r="F55"/>
    </row>
    <row r="56" spans="1:9" ht="12" customHeight="1" x14ac:dyDescent="0.25">
      <c r="A56" s="19"/>
      <c r="B56" s="57" t="s">
        <v>27</v>
      </c>
      <c r="C56" s="57">
        <v>688</v>
      </c>
      <c r="F56"/>
    </row>
    <row r="57" spans="1:9" ht="12" customHeight="1" x14ac:dyDescent="0.25">
      <c r="A57" s="19"/>
      <c r="B57" s="57" t="s">
        <v>21</v>
      </c>
      <c r="C57" s="57">
        <v>702</v>
      </c>
      <c r="D57" s="19"/>
      <c r="E57"/>
      <c r="F57"/>
      <c r="G57" s="19"/>
      <c r="H57" s="19"/>
      <c r="I57" s="19"/>
    </row>
    <row r="58" spans="1:9" ht="12" customHeight="1" x14ac:dyDescent="0.25">
      <c r="A58" s="19"/>
      <c r="B58" s="57" t="s">
        <v>25</v>
      </c>
      <c r="C58" s="57">
        <v>709</v>
      </c>
      <c r="D58" s="19"/>
      <c r="E58"/>
      <c r="F58"/>
      <c r="G58" s="19"/>
      <c r="H58" s="19"/>
      <c r="I58" s="19"/>
    </row>
    <row r="59" spans="1:9" ht="12" customHeight="1" x14ac:dyDescent="0.25">
      <c r="A59" s="19"/>
      <c r="B59" s="57" t="s">
        <v>15</v>
      </c>
      <c r="C59" s="57">
        <v>778</v>
      </c>
      <c r="D59" s="17"/>
      <c r="E59"/>
      <c r="F59"/>
      <c r="G59" s="17"/>
      <c r="H59" s="17"/>
      <c r="I59" s="17"/>
    </row>
    <row r="60" spans="1:9" ht="12" customHeight="1" x14ac:dyDescent="0.25">
      <c r="A60" s="19"/>
      <c r="B60" s="57" t="s">
        <v>36</v>
      </c>
      <c r="C60" s="57">
        <v>890</v>
      </c>
      <c r="D60" s="17"/>
      <c r="E60"/>
      <c r="F60"/>
      <c r="G60" s="17"/>
      <c r="H60" s="17"/>
      <c r="I60" s="17"/>
    </row>
    <row r="61" spans="1:9" ht="12" customHeight="1" x14ac:dyDescent="0.25">
      <c r="A61" s="19"/>
      <c r="B61" s="57" t="s">
        <v>17</v>
      </c>
      <c r="C61" s="57">
        <v>1005</v>
      </c>
      <c r="D61" s="18"/>
      <c r="E61"/>
      <c r="F61"/>
      <c r="G61" s="18"/>
      <c r="H61" s="18"/>
      <c r="I61" s="18"/>
    </row>
    <row r="62" spans="1:9" s="19" customFormat="1" ht="12" customHeight="1" x14ac:dyDescent="0.25">
      <c r="B62" s="57" t="s">
        <v>23</v>
      </c>
      <c r="C62" s="57">
        <v>1439</v>
      </c>
      <c r="D62" s="15"/>
      <c r="E62"/>
      <c r="F62"/>
    </row>
    <row r="63" spans="1:9" ht="12" customHeight="1" x14ac:dyDescent="0.25">
      <c r="A63" s="19"/>
      <c r="B63" s="2" t="s">
        <v>18</v>
      </c>
      <c r="C63" s="2">
        <v>1818</v>
      </c>
      <c r="D63" s="17"/>
      <c r="E63"/>
      <c r="F63"/>
      <c r="G63" s="17"/>
      <c r="H63" s="17"/>
      <c r="I63" s="17"/>
    </row>
    <row r="64" spans="1:9" s="19" customFormat="1" ht="12" customHeight="1" x14ac:dyDescent="0.25">
      <c r="B64" s="57" t="s">
        <v>22</v>
      </c>
      <c r="C64" s="57">
        <v>3638</v>
      </c>
      <c r="D64" s="15"/>
      <c r="E64"/>
      <c r="F64"/>
    </row>
    <row r="65" spans="2:6" s="19" customFormat="1" ht="12" customHeight="1" x14ac:dyDescent="0.25">
      <c r="B65" s="57" t="s">
        <v>29</v>
      </c>
      <c r="C65" s="57">
        <v>3857</v>
      </c>
      <c r="D65" s="15"/>
      <c r="E65"/>
      <c r="F65"/>
    </row>
    <row r="66" spans="2:6" s="19" customFormat="1" ht="12" customHeight="1" x14ac:dyDescent="0.25">
      <c r="B66" s="57" t="s">
        <v>28</v>
      </c>
      <c r="C66" s="57">
        <v>4414</v>
      </c>
      <c r="E66"/>
      <c r="F66"/>
    </row>
    <row r="67" spans="2:6" ht="12" customHeight="1" x14ac:dyDescent="0.25">
      <c r="B67" s="57" t="s">
        <v>24</v>
      </c>
      <c r="C67" s="57">
        <v>4892</v>
      </c>
      <c r="E67"/>
      <c r="F67"/>
    </row>
    <row r="68" spans="2:6" ht="12" customHeight="1" x14ac:dyDescent="0.25">
      <c r="B68" s="57" t="s">
        <v>20</v>
      </c>
      <c r="C68" s="57">
        <v>6375</v>
      </c>
      <c r="E68"/>
      <c r="F68"/>
    </row>
    <row r="69" spans="2:6" ht="12" customHeight="1" x14ac:dyDescent="0.25">
      <c r="B69" s="57" t="s">
        <v>19</v>
      </c>
      <c r="C69" s="57">
        <v>7426</v>
      </c>
    </row>
    <row r="70" spans="2:6" ht="12" customHeight="1" x14ac:dyDescent="0.25">
      <c r="B70" s="57" t="s">
        <v>26</v>
      </c>
      <c r="C70" s="57">
        <v>11554</v>
      </c>
    </row>
    <row r="71" spans="2:6" ht="12" customHeight="1" x14ac:dyDescent="0.25">
      <c r="B71" s="57" t="s">
        <v>30</v>
      </c>
      <c r="C71" s="57">
        <v>12652</v>
      </c>
    </row>
    <row r="72" spans="2:6" ht="12" customHeight="1" x14ac:dyDescent="0.25">
      <c r="B72" s="57" t="s">
        <v>6</v>
      </c>
      <c r="C72" s="57" t="s">
        <v>5</v>
      </c>
    </row>
  </sheetData>
  <sortState xmlns:xlrd2="http://schemas.microsoft.com/office/spreadsheetml/2017/richdata2" ref="B50:C72">
    <sortCondition ref="C50:C72"/>
  </sortState>
  <mergeCells count="5">
    <mergeCell ref="B2:F2"/>
    <mergeCell ref="B34:F34"/>
    <mergeCell ref="B33:F33"/>
    <mergeCell ref="B35:C35"/>
    <mergeCell ref="B36:D36"/>
  </mergeCells>
  <hyperlinks>
    <hyperlink ref="C1" location="Índice!A1" display="[índice Ç]" xr:uid="{00000000-0004-0000-0F00-000000000000}"/>
    <hyperlink ref="B36" r:id="rId1" display="http://www.observatorioemigracao.pt/np4/8218" xr:uid="{BE3383DF-7F94-406E-8D50-D470A5F9AE82}"/>
    <hyperlink ref="B36:C36" r:id="rId2" display="ttp://www.observatorioemigracao.pt/np4/8218" xr:uid="{7EF2A681-AF9D-4004-BCC3-BE4B75EC4AB4}"/>
    <hyperlink ref="B36:D36" r:id="rId3" display="http://www.observatorioemigracao.pt/np4/9387" xr:uid="{D5EB7466-FAA9-418E-B168-AC87B9FC33B8}"/>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2"/>
  <sheetViews>
    <sheetView showGridLines="0" workbookViewId="0"/>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118</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1" t="s">
        <v>114</v>
      </c>
      <c r="C34" s="214"/>
      <c r="D34" s="214"/>
      <c r="E34" s="214"/>
      <c r="F34" s="214"/>
      <c r="G34" s="3"/>
      <c r="H34" s="3"/>
      <c r="I34" s="221"/>
      <c r="J34" s="214"/>
      <c r="K34" s="214"/>
      <c r="L34" s="214"/>
      <c r="M34" s="214"/>
      <c r="N34"/>
      <c r="O34"/>
    </row>
    <row r="35" spans="1:15" s="1" customFormat="1" ht="120" customHeight="1" x14ac:dyDescent="0.25">
      <c r="A35" s="26" t="s">
        <v>8</v>
      </c>
      <c r="B35" s="229" t="s">
        <v>61</v>
      </c>
      <c r="C35" s="229"/>
      <c r="D35" s="229"/>
      <c r="E35" s="229"/>
      <c r="F35" s="229"/>
    </row>
    <row r="36" spans="1:15" s="87" customFormat="1" ht="15" customHeight="1" x14ac:dyDescent="0.25">
      <c r="A36" s="4" t="s">
        <v>31</v>
      </c>
      <c r="B36" s="205" t="s">
        <v>163</v>
      </c>
      <c r="C36" s="206"/>
    </row>
    <row r="37" spans="1:15" s="87" customFormat="1" ht="15" customHeight="1" x14ac:dyDescent="0.25">
      <c r="A37" s="99" t="s">
        <v>1</v>
      </c>
      <c r="B37" s="207" t="s">
        <v>162</v>
      </c>
      <c r="C37" s="207"/>
      <c r="D37" s="207"/>
      <c r="E37" s="187"/>
      <c r="F37" s="187"/>
      <c r="G37" s="187"/>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84" t="s">
        <v>14</v>
      </c>
      <c r="C50" s="85">
        <v>6.8708803032247828E-2</v>
      </c>
    </row>
    <row r="51" spans="1:9" ht="12" customHeight="1" x14ac:dyDescent="0.2">
      <c r="B51" s="69" t="s">
        <v>36</v>
      </c>
      <c r="C51" s="70">
        <v>7.5879649759998641E-2</v>
      </c>
    </row>
    <row r="52" spans="1:9" ht="12" customHeight="1" x14ac:dyDescent="0.2">
      <c r="B52" s="69" t="s">
        <v>21</v>
      </c>
      <c r="C52" s="70">
        <v>0.16302298137401611</v>
      </c>
    </row>
    <row r="53" spans="1:9" ht="12" customHeight="1" x14ac:dyDescent="0.2">
      <c r="B53" s="69" t="s">
        <v>3</v>
      </c>
      <c r="C53" s="70">
        <v>0.18504412189259789</v>
      </c>
      <c r="E53" s="17"/>
      <c r="F53" s="17"/>
    </row>
    <row r="54" spans="1:9" ht="12" customHeight="1" x14ac:dyDescent="0.2">
      <c r="B54" s="69" t="s">
        <v>17</v>
      </c>
      <c r="C54" s="70">
        <v>0.21300947415273094</v>
      </c>
      <c r="E54" s="17"/>
      <c r="F54" s="17"/>
    </row>
    <row r="55" spans="1:9" ht="12" customHeight="1" x14ac:dyDescent="0.25">
      <c r="B55" s="72" t="s">
        <v>15</v>
      </c>
      <c r="C55" s="73">
        <v>0.42848960169192807</v>
      </c>
      <c r="E55" s="15"/>
      <c r="F55" s="15"/>
    </row>
    <row r="56" spans="1:9" ht="12" customHeight="1" x14ac:dyDescent="0.2">
      <c r="B56" s="69" t="s">
        <v>20</v>
      </c>
      <c r="C56" s="70">
        <v>0.46444703482442079</v>
      </c>
    </row>
    <row r="57" spans="1:9" ht="12" customHeight="1" x14ac:dyDescent="0.2">
      <c r="B57" s="69" t="s">
        <v>32</v>
      </c>
      <c r="C57" s="70">
        <v>0.55405264800749143</v>
      </c>
    </row>
    <row r="58" spans="1:9" ht="12" customHeight="1" x14ac:dyDescent="0.2">
      <c r="B58" s="84" t="s">
        <v>27</v>
      </c>
      <c r="C58" s="85">
        <v>0.72793448589626941</v>
      </c>
      <c r="E58" s="19"/>
      <c r="F58" s="19"/>
    </row>
    <row r="59" spans="1:9" ht="12" customHeight="1" x14ac:dyDescent="0.2">
      <c r="B59" s="69" t="s">
        <v>26</v>
      </c>
      <c r="C59" s="70">
        <v>0.87386229499862578</v>
      </c>
    </row>
    <row r="60" spans="1:9" ht="12" customHeight="1" x14ac:dyDescent="0.25">
      <c r="B60" s="71" t="s">
        <v>25</v>
      </c>
      <c r="C60" s="73">
        <v>0.89190243166064942</v>
      </c>
      <c r="E60" s="19"/>
      <c r="F60" s="19"/>
    </row>
    <row r="61" spans="1:9" ht="12" customHeight="1" x14ac:dyDescent="0.2">
      <c r="B61" s="69" t="s">
        <v>24</v>
      </c>
      <c r="C61" s="70">
        <v>1.5779983420050128</v>
      </c>
      <c r="E61" s="15"/>
      <c r="F61" s="15"/>
    </row>
    <row r="62" spans="1:9" ht="12" customHeight="1" x14ac:dyDescent="0.2">
      <c r="B62" s="69" t="s">
        <v>19</v>
      </c>
      <c r="C62" s="70">
        <v>1.8</v>
      </c>
    </row>
    <row r="63" spans="1:9" ht="12" customHeight="1" x14ac:dyDescent="0.2">
      <c r="B63" s="69" t="s">
        <v>16</v>
      </c>
      <c r="C63" s="70">
        <v>1.8462888581361594</v>
      </c>
    </row>
    <row r="64" spans="1:9" ht="12" customHeight="1" x14ac:dyDescent="0.25">
      <c r="A64" s="19"/>
      <c r="B64" s="71" t="s">
        <v>18</v>
      </c>
      <c r="C64" s="73">
        <v>1.9120740429112326</v>
      </c>
      <c r="D64" s="19"/>
      <c r="G64" s="19"/>
      <c r="H64" s="19"/>
      <c r="I64" s="19"/>
    </row>
    <row r="65" spans="1:9" ht="12" customHeight="1" x14ac:dyDescent="0.25">
      <c r="A65" s="19"/>
      <c r="B65" s="72" t="s">
        <v>29</v>
      </c>
      <c r="C65" s="73">
        <v>2.0088332413204029</v>
      </c>
      <c r="D65" s="19"/>
      <c r="E65" s="15"/>
      <c r="F65" s="15"/>
      <c r="G65" s="19"/>
      <c r="H65" s="19"/>
      <c r="I65" s="19"/>
    </row>
    <row r="66" spans="1:9" ht="12" customHeight="1" x14ac:dyDescent="0.2">
      <c r="A66" s="16"/>
      <c r="B66" s="69" t="s">
        <v>30</v>
      </c>
      <c r="C66" s="70">
        <v>5.2489213408562891</v>
      </c>
      <c r="D66" s="17"/>
      <c r="G66" s="17"/>
      <c r="H66" s="17"/>
      <c r="I66" s="17"/>
    </row>
    <row r="67" spans="1:9" ht="12" customHeight="1" x14ac:dyDescent="0.25">
      <c r="A67" s="16"/>
      <c r="B67" s="88" t="s">
        <v>57</v>
      </c>
      <c r="C67" s="73">
        <v>6.0364464692482915</v>
      </c>
      <c r="D67" s="17"/>
      <c r="E67" s="19"/>
      <c r="F67" s="19"/>
      <c r="G67" s="17"/>
      <c r="H67" s="17"/>
      <c r="I67" s="17"/>
    </row>
    <row r="68" spans="1:9" ht="12" customHeight="1" x14ac:dyDescent="0.2">
      <c r="A68" s="16"/>
      <c r="B68" s="69" t="s">
        <v>22</v>
      </c>
      <c r="C68" s="70">
        <v>13.492063492063492</v>
      </c>
      <c r="D68" s="18"/>
      <c r="E68" s="18"/>
      <c r="F68" s="18"/>
      <c r="G68" s="18"/>
      <c r="H68" s="18"/>
      <c r="I68" s="18"/>
    </row>
    <row r="69" spans="1:9" ht="12" customHeight="1" x14ac:dyDescent="0.25">
      <c r="A69" s="16"/>
      <c r="B69" s="71" t="s">
        <v>4</v>
      </c>
      <c r="C69" s="73" t="s">
        <v>5</v>
      </c>
      <c r="D69" s="17"/>
      <c r="E69" s="17"/>
      <c r="F69" s="17"/>
      <c r="G69" s="17"/>
      <c r="H69" s="17"/>
      <c r="I69" s="17"/>
    </row>
    <row r="70" spans="1:9" s="19" customFormat="1" ht="12" customHeight="1" x14ac:dyDescent="0.2">
      <c r="B70" s="69" t="s">
        <v>6</v>
      </c>
      <c r="C70" s="70" t="s">
        <v>5</v>
      </c>
      <c r="D70" s="15"/>
      <c r="E70" s="2"/>
      <c r="F70" s="2"/>
    </row>
    <row r="71" spans="1:9" s="19" customFormat="1" ht="12" customHeight="1" x14ac:dyDescent="0.25">
      <c r="B71" s="88" t="s">
        <v>23</v>
      </c>
      <c r="C71" s="73" t="s">
        <v>5</v>
      </c>
      <c r="D71" s="15"/>
      <c r="E71" s="2"/>
      <c r="F71" s="2"/>
    </row>
    <row r="72" spans="1:9" s="19" customFormat="1" ht="12" customHeight="1" x14ac:dyDescent="0.25">
      <c r="B72" s="71" t="s">
        <v>28</v>
      </c>
      <c r="C72" s="73" t="s">
        <v>5</v>
      </c>
      <c r="E72" s="17"/>
      <c r="F72" s="17"/>
    </row>
  </sheetData>
  <sortState xmlns:xlrd2="http://schemas.microsoft.com/office/spreadsheetml/2017/richdata2" ref="B50:C72">
    <sortCondition ref="C50:C72"/>
  </sortState>
  <mergeCells count="6">
    <mergeCell ref="B37:D37"/>
    <mergeCell ref="I34:M34"/>
    <mergeCell ref="B2:F2"/>
    <mergeCell ref="B35:F35"/>
    <mergeCell ref="B34:F34"/>
    <mergeCell ref="B36:C36"/>
  </mergeCells>
  <hyperlinks>
    <hyperlink ref="C1" location="Índice!A1" display="[índice Ç]" xr:uid="{00000000-0004-0000-1000-000000000000}"/>
    <hyperlink ref="B37" r:id="rId1" display="http://www.observatorioemigracao.pt/np4/8218" xr:uid="{926E34EC-8B3F-455E-8AED-842BE9DCBA09}"/>
    <hyperlink ref="B37:C37" r:id="rId2" display="ttp://www.observatorioemigracao.pt/np4/8218" xr:uid="{73CFA4A1-59F8-4666-A660-D9AF5DF3C585}"/>
    <hyperlink ref="B37:D37" r:id="rId3" display="http://www.observatorioemigracao.pt/np4/9387" xr:uid="{F0A4F7F5-3629-44BE-AFAD-1BFAA95BC602}"/>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70"/>
  <sheetViews>
    <sheetView showGridLines="0" topLeftCell="A34" zoomScaleNormal="10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120</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1" t="s">
        <v>161</v>
      </c>
      <c r="C33" s="214"/>
      <c r="D33" s="214"/>
      <c r="E33" s="214"/>
      <c r="F33" s="214"/>
      <c r="G33" s="3"/>
      <c r="H33" s="3"/>
      <c r="I33" s="4"/>
      <c r="J33" s="4"/>
      <c r="K33" s="4"/>
      <c r="L33"/>
      <c r="M33"/>
      <c r="N33"/>
      <c r="O33"/>
    </row>
    <row r="34" spans="1:15" s="1" customFormat="1" ht="105" customHeight="1" x14ac:dyDescent="0.25">
      <c r="A34" s="26" t="s">
        <v>8</v>
      </c>
      <c r="B34" s="229" t="s">
        <v>69</v>
      </c>
      <c r="C34" s="229"/>
      <c r="D34" s="229"/>
      <c r="E34" s="229"/>
      <c r="F34" s="229"/>
    </row>
    <row r="35" spans="1:15" s="87" customFormat="1" ht="15" customHeight="1" x14ac:dyDescent="0.25">
      <c r="A35" s="4" t="s">
        <v>31</v>
      </c>
      <c r="B35" s="205" t="s">
        <v>163</v>
      </c>
      <c r="C35" s="206"/>
    </row>
    <row r="36" spans="1:15" s="87" customFormat="1" ht="15" customHeight="1" x14ac:dyDescent="0.25">
      <c r="A36" s="99" t="s">
        <v>1</v>
      </c>
      <c r="B36" s="207" t="s">
        <v>162</v>
      </c>
      <c r="C36" s="207"/>
      <c r="D36" s="207"/>
      <c r="E36" s="187"/>
      <c r="F36" s="187"/>
      <c r="G36" s="187"/>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
      <c r="B50" s="93"/>
      <c r="C50" s="93"/>
      <c r="D50" s="70"/>
    </row>
    <row r="51" spans="1:9" ht="12" customHeight="1" x14ac:dyDescent="0.2">
      <c r="B51" s="2" t="s">
        <v>28</v>
      </c>
      <c r="C51" s="2">
        <v>-3527</v>
      </c>
      <c r="D51" s="70"/>
    </row>
    <row r="52" spans="1:9" ht="12" customHeight="1" x14ac:dyDescent="0.2">
      <c r="B52" s="194" t="s">
        <v>19</v>
      </c>
      <c r="C52" s="93">
        <v>-2790</v>
      </c>
      <c r="D52" s="70"/>
    </row>
    <row r="53" spans="1:9" ht="12" customHeight="1" x14ac:dyDescent="0.2">
      <c r="B53" s="194" t="s">
        <v>25</v>
      </c>
      <c r="C53" s="93">
        <v>-75</v>
      </c>
      <c r="D53" s="73"/>
      <c r="E53" s="19"/>
      <c r="F53" s="19"/>
    </row>
    <row r="54" spans="1:9" ht="12" customHeight="1" x14ac:dyDescent="0.2">
      <c r="B54" s="93" t="s">
        <v>15</v>
      </c>
      <c r="C54" s="93">
        <v>-19</v>
      </c>
      <c r="D54" s="85"/>
    </row>
    <row r="55" spans="1:9" ht="12" customHeight="1" x14ac:dyDescent="0.2">
      <c r="A55" s="19"/>
      <c r="B55" s="194" t="s">
        <v>16</v>
      </c>
      <c r="C55" s="93">
        <v>-15</v>
      </c>
      <c r="D55" s="73"/>
      <c r="E55" s="15"/>
      <c r="F55" s="15"/>
      <c r="G55" s="19"/>
      <c r="H55" s="19"/>
      <c r="I55" s="19"/>
    </row>
    <row r="56" spans="1:9" ht="12" customHeight="1" x14ac:dyDescent="0.2">
      <c r="A56" s="16"/>
      <c r="B56" s="194" t="s">
        <v>22</v>
      </c>
      <c r="C56" s="93">
        <v>5</v>
      </c>
      <c r="D56" s="70"/>
      <c r="G56" s="17"/>
      <c r="H56" s="17"/>
      <c r="I56" s="17"/>
    </row>
    <row r="57" spans="1:9" ht="12" customHeight="1" x14ac:dyDescent="0.2">
      <c r="A57" s="16"/>
      <c r="B57" s="93" t="s">
        <v>18</v>
      </c>
      <c r="C57" s="93">
        <v>6</v>
      </c>
      <c r="D57" s="70"/>
      <c r="E57" s="18"/>
      <c r="F57" s="18"/>
      <c r="G57" s="18"/>
      <c r="H57" s="18"/>
      <c r="I57" s="18"/>
    </row>
    <row r="58" spans="1:9" s="19" customFormat="1" ht="12" customHeight="1" x14ac:dyDescent="0.2">
      <c r="B58" s="93" t="s">
        <v>14</v>
      </c>
      <c r="C58" s="93">
        <v>32</v>
      </c>
      <c r="E58" s="17"/>
      <c r="F58" s="17"/>
    </row>
    <row r="59" spans="1:9" ht="12" customHeight="1" x14ac:dyDescent="0.2">
      <c r="B59" s="194" t="s">
        <v>21</v>
      </c>
      <c r="C59" s="93">
        <v>32</v>
      </c>
    </row>
    <row r="60" spans="1:9" ht="12" customHeight="1" x14ac:dyDescent="0.2">
      <c r="B60" s="93" t="s">
        <v>57</v>
      </c>
      <c r="C60" s="93">
        <v>33</v>
      </c>
    </row>
    <row r="61" spans="1:9" ht="12" customHeight="1" x14ac:dyDescent="0.2">
      <c r="B61" s="93" t="s">
        <v>17</v>
      </c>
      <c r="C61" s="93">
        <v>130</v>
      </c>
    </row>
    <row r="62" spans="1:9" ht="12" customHeight="1" x14ac:dyDescent="0.25">
      <c r="B62" s="2" t="s">
        <v>27</v>
      </c>
      <c r="C62" s="2">
        <v>141</v>
      </c>
    </row>
    <row r="63" spans="1:9" ht="12" customHeight="1" x14ac:dyDescent="0.2">
      <c r="B63" s="194" t="s">
        <v>36</v>
      </c>
      <c r="C63" s="93">
        <v>144</v>
      </c>
      <c r="D63" s="70"/>
    </row>
    <row r="64" spans="1:9" ht="12" customHeight="1" x14ac:dyDescent="0.2">
      <c r="B64" s="194" t="s">
        <v>108</v>
      </c>
      <c r="C64" s="93">
        <v>328</v>
      </c>
    </row>
    <row r="65" spans="1:9" ht="12" customHeight="1" x14ac:dyDescent="0.2">
      <c r="B65" s="93" t="s">
        <v>24</v>
      </c>
      <c r="C65" s="93">
        <v>359</v>
      </c>
    </row>
    <row r="66" spans="1:9" ht="12" customHeight="1" x14ac:dyDescent="0.2">
      <c r="A66" s="19"/>
      <c r="B66" s="93" t="s">
        <v>20</v>
      </c>
      <c r="C66" s="93">
        <v>440</v>
      </c>
      <c r="D66" s="70"/>
      <c r="G66" s="19"/>
      <c r="H66" s="19"/>
      <c r="I66" s="19"/>
    </row>
    <row r="67" spans="1:9" ht="12" customHeight="1" x14ac:dyDescent="0.2">
      <c r="B67" s="194" t="s">
        <v>26</v>
      </c>
      <c r="C67" s="93">
        <v>553</v>
      </c>
    </row>
    <row r="68" spans="1:9" ht="12" customHeight="1" x14ac:dyDescent="0.25">
      <c r="B68" s="2" t="s">
        <v>30</v>
      </c>
      <c r="C68" s="2">
        <v>2704</v>
      </c>
    </row>
    <row r="69" spans="1:9" ht="12" customHeight="1" x14ac:dyDescent="0.2">
      <c r="B69" s="194" t="s">
        <v>6</v>
      </c>
      <c r="C69" s="93" t="s">
        <v>5</v>
      </c>
    </row>
    <row r="70" spans="1:9" ht="12" customHeight="1" x14ac:dyDescent="0.25">
      <c r="B70" s="2" t="s">
        <v>3</v>
      </c>
      <c r="C70" s="2" t="s">
        <v>5</v>
      </c>
    </row>
  </sheetData>
  <sortState xmlns:xlrd2="http://schemas.microsoft.com/office/spreadsheetml/2017/richdata2" ref="B52:C70">
    <sortCondition ref="C51:C70"/>
  </sortState>
  <mergeCells count="5">
    <mergeCell ref="B2:F2"/>
    <mergeCell ref="B33:F33"/>
    <mergeCell ref="B34:F34"/>
    <mergeCell ref="B35:C35"/>
    <mergeCell ref="B36:D36"/>
  </mergeCells>
  <hyperlinks>
    <hyperlink ref="C1" location="Índice!A1" display="[índice Ç]" xr:uid="{00000000-0004-0000-1100-000000000000}"/>
    <hyperlink ref="B36" r:id="rId1" display="http://www.observatorioemigracao.pt/np4/8218" xr:uid="{61113DD6-C174-44DA-B97B-84C99EF29CCD}"/>
    <hyperlink ref="B36:C36" r:id="rId2" display="ttp://www.observatorioemigracao.pt/np4/8218" xr:uid="{FA9C2C85-4AC5-4F1E-A096-82D8C3E0BBCE}"/>
    <hyperlink ref="B36:D36" r:id="rId3" display="http://www.observatorioemigracao.pt/np4/9387" xr:uid="{BA1EF90D-2C8E-44F4-B867-F43ED193657A}"/>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123</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15" customHeight="1" x14ac:dyDescent="0.25">
      <c r="A34" s="83" t="s">
        <v>7</v>
      </c>
      <c r="B34" s="221" t="s">
        <v>158</v>
      </c>
      <c r="C34" s="214"/>
      <c r="D34" s="214"/>
      <c r="E34" s="214"/>
      <c r="F34" s="214"/>
      <c r="G34" s="3"/>
      <c r="H34" s="3"/>
      <c r="I34" s="221"/>
      <c r="J34" s="214"/>
      <c r="K34" s="214"/>
      <c r="L34" s="214"/>
      <c r="M34" s="214"/>
      <c r="N34"/>
      <c r="O34"/>
    </row>
    <row r="35" spans="1:15" s="1" customFormat="1" ht="75" customHeight="1" x14ac:dyDescent="0.25">
      <c r="A35" s="26" t="s">
        <v>8</v>
      </c>
      <c r="B35" s="229" t="s">
        <v>90</v>
      </c>
      <c r="C35" s="229"/>
      <c r="D35" s="229"/>
      <c r="E35" s="229"/>
      <c r="F35" s="229"/>
    </row>
    <row r="36" spans="1:15" s="87" customFormat="1" ht="15" customHeight="1" x14ac:dyDescent="0.25">
      <c r="A36" s="4" t="s">
        <v>31</v>
      </c>
      <c r="B36" s="205" t="s">
        <v>163</v>
      </c>
      <c r="C36" s="206"/>
    </row>
    <row r="37" spans="1:15" s="87" customFormat="1" ht="15" customHeight="1" x14ac:dyDescent="0.25">
      <c r="A37" s="99" t="s">
        <v>1</v>
      </c>
      <c r="B37" s="207" t="s">
        <v>162</v>
      </c>
      <c r="C37" s="207"/>
      <c r="D37" s="207"/>
      <c r="E37" s="187"/>
      <c r="F37" s="187"/>
      <c r="G37" s="187"/>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20</v>
      </c>
      <c r="C50" s="70">
        <v>37.568627450980394</v>
      </c>
    </row>
    <row r="51" spans="1:9" ht="12" customHeight="1" x14ac:dyDescent="0.25">
      <c r="B51" s="71" t="s">
        <v>18</v>
      </c>
      <c r="C51" s="73">
        <v>39.273927392739274</v>
      </c>
    </row>
    <row r="52" spans="1:9" ht="12" customHeight="1" x14ac:dyDescent="0.2">
      <c r="B52" s="84" t="s">
        <v>30</v>
      </c>
      <c r="C52" s="85">
        <v>41.700916851090739</v>
      </c>
    </row>
    <row r="53" spans="1:9" ht="12" customHeight="1" x14ac:dyDescent="0.2">
      <c r="B53" s="69" t="s">
        <v>27</v>
      </c>
      <c r="C53" s="70">
        <v>42.441860465116278</v>
      </c>
      <c r="E53" s="17"/>
      <c r="F53" s="17"/>
    </row>
    <row r="54" spans="1:9" ht="12" customHeight="1" x14ac:dyDescent="0.2">
      <c r="B54" s="69" t="s">
        <v>24</v>
      </c>
      <c r="C54" s="70">
        <v>42.620605069501224</v>
      </c>
      <c r="E54" s="15"/>
      <c r="F54" s="15"/>
    </row>
    <row r="55" spans="1:9" ht="12" customHeight="1" x14ac:dyDescent="0.2">
      <c r="B55" s="69" t="s">
        <v>21</v>
      </c>
      <c r="C55" s="70">
        <v>42.7</v>
      </c>
    </row>
    <row r="56" spans="1:9" ht="12" customHeight="1" x14ac:dyDescent="0.25">
      <c r="B56" s="72" t="s">
        <v>29</v>
      </c>
      <c r="C56" s="73">
        <v>43.038631060409642</v>
      </c>
    </row>
    <row r="57" spans="1:9" ht="12" customHeight="1" x14ac:dyDescent="0.25">
      <c r="B57" s="71" t="s">
        <v>15</v>
      </c>
      <c r="C57" s="73">
        <v>43.316195372750641</v>
      </c>
      <c r="E57" s="17"/>
      <c r="F57" s="17"/>
    </row>
    <row r="58" spans="1:9" ht="12" customHeight="1" x14ac:dyDescent="0.25">
      <c r="B58" s="88" t="s">
        <v>26</v>
      </c>
      <c r="C58" s="73">
        <v>43.508741561364033</v>
      </c>
      <c r="E58" s="19"/>
      <c r="F58" s="19"/>
    </row>
    <row r="59" spans="1:9" ht="12" customHeight="1" x14ac:dyDescent="0.2">
      <c r="B59" s="84" t="s">
        <v>22</v>
      </c>
      <c r="C59" s="85">
        <v>44.804837822979657</v>
      </c>
    </row>
    <row r="60" spans="1:9" ht="12" customHeight="1" x14ac:dyDescent="0.25">
      <c r="B60" s="71" t="s">
        <v>14</v>
      </c>
      <c r="C60" s="73">
        <v>46.153846153846153</v>
      </c>
      <c r="E60" s="15"/>
      <c r="F60" s="15"/>
    </row>
    <row r="61" spans="1:9" ht="12" customHeight="1" x14ac:dyDescent="0.25">
      <c r="B61" s="71" t="s">
        <v>19</v>
      </c>
      <c r="C61" s="73">
        <v>50.4</v>
      </c>
      <c r="E61" s="19"/>
      <c r="F61" s="19"/>
    </row>
    <row r="62" spans="1:9" ht="12" customHeight="1" x14ac:dyDescent="0.2">
      <c r="B62" s="69" t="s">
        <v>28</v>
      </c>
      <c r="C62" s="70">
        <v>50.521069324875398</v>
      </c>
    </row>
    <row r="63" spans="1:9" ht="12" customHeight="1" x14ac:dyDescent="0.2">
      <c r="B63" s="69" t="s">
        <v>4</v>
      </c>
      <c r="C63" s="70" t="s">
        <v>5</v>
      </c>
    </row>
    <row r="64" spans="1:9" ht="12" customHeight="1" x14ac:dyDescent="0.25">
      <c r="A64" s="19"/>
      <c r="B64" s="72" t="s">
        <v>16</v>
      </c>
      <c r="C64" s="73" t="s">
        <v>5</v>
      </c>
      <c r="D64" s="19"/>
      <c r="G64" s="19"/>
      <c r="H64" s="19"/>
      <c r="I64" s="19"/>
    </row>
    <row r="65" spans="1:9" ht="12" customHeight="1" x14ac:dyDescent="0.2">
      <c r="A65" s="19"/>
      <c r="B65" s="69" t="s">
        <v>6</v>
      </c>
      <c r="C65" s="70" t="s">
        <v>5</v>
      </c>
      <c r="D65" s="19"/>
      <c r="E65" s="15"/>
      <c r="F65" s="15"/>
      <c r="G65" s="19"/>
      <c r="H65" s="19"/>
      <c r="I65" s="19"/>
    </row>
    <row r="66" spans="1:9" ht="12" customHeight="1" x14ac:dyDescent="0.2">
      <c r="A66" s="16"/>
      <c r="B66" s="69" t="s">
        <v>17</v>
      </c>
      <c r="C66" s="70" t="s">
        <v>5</v>
      </c>
      <c r="D66" s="17"/>
      <c r="G66" s="17"/>
      <c r="H66" s="17"/>
      <c r="I66" s="17"/>
    </row>
    <row r="67" spans="1:9" ht="12" customHeight="1" x14ac:dyDescent="0.25">
      <c r="A67" s="16"/>
      <c r="B67" s="88" t="s">
        <v>36</v>
      </c>
      <c r="C67" s="73" t="s">
        <v>5</v>
      </c>
      <c r="D67" s="17"/>
      <c r="E67" s="19"/>
      <c r="F67" s="19"/>
      <c r="G67" s="17"/>
      <c r="H67" s="17"/>
      <c r="I67" s="17"/>
    </row>
    <row r="68" spans="1:9" ht="12" customHeight="1" x14ac:dyDescent="0.2">
      <c r="A68" s="16"/>
      <c r="B68" s="69" t="s">
        <v>32</v>
      </c>
      <c r="C68" s="70" t="s">
        <v>5</v>
      </c>
      <c r="D68" s="18"/>
      <c r="E68" s="18"/>
      <c r="F68" s="18"/>
      <c r="G68" s="18"/>
      <c r="H68" s="18"/>
      <c r="I68" s="18"/>
    </row>
    <row r="69" spans="1:9" ht="12" customHeight="1" x14ac:dyDescent="0.2">
      <c r="A69" s="16"/>
      <c r="B69" s="69" t="s">
        <v>57</v>
      </c>
      <c r="C69" s="70" t="s">
        <v>5</v>
      </c>
      <c r="D69" s="17"/>
      <c r="E69" s="17"/>
      <c r="F69" s="17"/>
      <c r="G69" s="17"/>
      <c r="H69" s="17"/>
      <c r="I69" s="17"/>
    </row>
    <row r="70" spans="1:9" s="19" customFormat="1" ht="12" customHeight="1" x14ac:dyDescent="0.2">
      <c r="B70" s="69" t="s">
        <v>23</v>
      </c>
      <c r="C70" s="70" t="s">
        <v>5</v>
      </c>
      <c r="D70" s="15"/>
      <c r="E70" s="2"/>
      <c r="F70" s="2"/>
    </row>
    <row r="71" spans="1:9" s="19" customFormat="1" ht="12" customHeight="1" x14ac:dyDescent="0.2">
      <c r="B71" s="69" t="s">
        <v>25</v>
      </c>
      <c r="C71" s="70" t="s">
        <v>5</v>
      </c>
      <c r="D71" s="15"/>
      <c r="E71" s="2"/>
      <c r="F71" s="2"/>
    </row>
    <row r="72" spans="1:9" s="19" customFormat="1" ht="12" customHeight="1" x14ac:dyDescent="0.2">
      <c r="B72" s="69" t="s">
        <v>3</v>
      </c>
      <c r="C72" s="70" t="s">
        <v>5</v>
      </c>
      <c r="E72" s="17"/>
      <c r="F72" s="17"/>
    </row>
  </sheetData>
  <sortState xmlns:xlrd2="http://schemas.microsoft.com/office/spreadsheetml/2017/richdata2" ref="B50:C72">
    <sortCondition ref="C50:C72"/>
  </sortState>
  <mergeCells count="6">
    <mergeCell ref="B37:D37"/>
    <mergeCell ref="B2:F2"/>
    <mergeCell ref="B34:F34"/>
    <mergeCell ref="I34:M34"/>
    <mergeCell ref="B35:F35"/>
    <mergeCell ref="B36:C36"/>
  </mergeCells>
  <hyperlinks>
    <hyperlink ref="C1" location="Índice!A1" display="[índice Ç]" xr:uid="{00000000-0004-0000-1200-000000000000}"/>
    <hyperlink ref="B37" r:id="rId1" display="http://www.observatorioemigracao.pt/np4/8218" xr:uid="{07875DBE-5477-47B4-B1E5-603FE0470546}"/>
    <hyperlink ref="B37:C37" r:id="rId2" display="ttp://www.observatorioemigracao.pt/np4/8218" xr:uid="{2EDEC2ED-56C5-451C-B5E2-80D802CC5192}"/>
    <hyperlink ref="B37:D37" r:id="rId3" display="http://www.observatorioemigracao.pt/np4/9387" xr:uid="{FAA1387C-4139-454A-AA8F-44AD73EE3C72}"/>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showGridLines="0" zoomScaleNormal="100" workbookViewId="0">
      <selection activeCell="B29" sqref="B29:G29"/>
    </sheetView>
  </sheetViews>
  <sheetFormatPr defaultColWidth="8.7109375" defaultRowHeight="12" customHeight="1" x14ac:dyDescent="0.25"/>
  <cols>
    <col min="1" max="1" width="12.7109375" style="1" customWidth="1"/>
    <col min="2" max="7" width="18.7109375" style="1" customWidth="1"/>
    <col min="8" max="8" width="8.7109375" style="1"/>
    <col min="9" max="13" width="16.7109375" customWidth="1"/>
    <col min="16" max="16384" width="8.7109375" style="1"/>
  </cols>
  <sheetData>
    <row r="1" spans="1:17" ht="30" customHeight="1" x14ac:dyDescent="0.25">
      <c r="A1" s="24" t="s">
        <v>0</v>
      </c>
      <c r="B1" s="48"/>
      <c r="C1" s="35" t="s">
        <v>75</v>
      </c>
      <c r="D1" s="33"/>
      <c r="E1" s="7"/>
      <c r="F1" s="7"/>
    </row>
    <row r="2" spans="1:17" ht="30" customHeight="1" thickBot="1" x14ac:dyDescent="0.3">
      <c r="B2" s="215" t="s">
        <v>154</v>
      </c>
      <c r="C2" s="216"/>
      <c r="D2" s="216"/>
      <c r="E2" s="216"/>
      <c r="F2" s="216"/>
      <c r="G2" s="216"/>
    </row>
    <row r="3" spans="1:17" ht="60" customHeight="1" x14ac:dyDescent="0.25">
      <c r="B3" s="10" t="s">
        <v>9</v>
      </c>
      <c r="C3" s="8" t="s">
        <v>11</v>
      </c>
      <c r="D3" s="8" t="s">
        <v>37</v>
      </c>
      <c r="E3" s="8" t="s">
        <v>38</v>
      </c>
      <c r="F3" s="8" t="s">
        <v>35</v>
      </c>
      <c r="G3" s="9" t="s">
        <v>39</v>
      </c>
      <c r="J3" s="222"/>
      <c r="K3" s="223"/>
      <c r="L3" s="223"/>
      <c r="M3" s="223"/>
      <c r="N3" s="223"/>
      <c r="O3" s="223"/>
      <c r="P3" s="223"/>
    </row>
    <row r="4" spans="1:17" ht="15" customHeight="1" x14ac:dyDescent="0.25">
      <c r="B4" s="103" t="s">
        <v>20</v>
      </c>
      <c r="C4" s="104">
        <v>6375</v>
      </c>
      <c r="D4" s="104">
        <v>115165</v>
      </c>
      <c r="E4" s="105">
        <v>140275</v>
      </c>
      <c r="F4" s="155">
        <v>620</v>
      </c>
      <c r="G4" s="104">
        <v>229033</v>
      </c>
      <c r="I4" s="225"/>
      <c r="J4" s="225"/>
      <c r="K4" s="225"/>
      <c r="L4" s="225"/>
      <c r="M4" s="225"/>
    </row>
    <row r="5" spans="1:17" ht="15" customHeight="1" x14ac:dyDescent="0.25">
      <c r="B5" s="106" t="s">
        <v>4</v>
      </c>
      <c r="C5" s="107">
        <v>381</v>
      </c>
      <c r="D5" s="107" t="s">
        <v>5</v>
      </c>
      <c r="E5" s="108" t="s">
        <v>5</v>
      </c>
      <c r="F5" s="158" t="s">
        <v>5</v>
      </c>
      <c r="G5" s="107">
        <v>111718</v>
      </c>
      <c r="I5" s="225"/>
      <c r="J5" s="225"/>
      <c r="K5" s="225"/>
      <c r="L5" s="225"/>
      <c r="M5" s="225"/>
      <c r="N5" s="193"/>
    </row>
    <row r="6" spans="1:17" ht="15" customHeight="1" x14ac:dyDescent="0.25">
      <c r="B6" s="106" t="s">
        <v>14</v>
      </c>
      <c r="C6" s="107">
        <v>91</v>
      </c>
      <c r="D6" s="107">
        <v>18160</v>
      </c>
      <c r="E6" s="108" t="s">
        <v>5</v>
      </c>
      <c r="F6" s="158">
        <v>301</v>
      </c>
      <c r="G6" s="107">
        <v>39780</v>
      </c>
      <c r="P6"/>
      <c r="Q6"/>
    </row>
    <row r="7" spans="1:17" ht="15" customHeight="1" x14ac:dyDescent="0.25">
      <c r="B7" s="106" t="s">
        <v>15</v>
      </c>
      <c r="C7" s="107">
        <v>778</v>
      </c>
      <c r="D7" s="107">
        <v>3487</v>
      </c>
      <c r="E7" s="108">
        <v>4799</v>
      </c>
      <c r="F7" s="158">
        <v>6</v>
      </c>
      <c r="G7" s="107">
        <v>5670</v>
      </c>
      <c r="I7" s="225"/>
      <c r="J7" s="225"/>
      <c r="K7" s="225"/>
      <c r="L7" s="225"/>
      <c r="M7" s="225"/>
      <c r="N7" s="225"/>
      <c r="O7" s="225"/>
      <c r="P7" s="225"/>
      <c r="Q7" s="195"/>
    </row>
    <row r="8" spans="1:17" ht="15" customHeight="1" x14ac:dyDescent="0.25">
      <c r="B8" s="109" t="s">
        <v>29</v>
      </c>
      <c r="C8" s="110">
        <v>3857</v>
      </c>
      <c r="D8" s="110">
        <v>39185</v>
      </c>
      <c r="E8" s="111">
        <v>53314</v>
      </c>
      <c r="F8" s="161">
        <v>522</v>
      </c>
      <c r="G8" s="110">
        <v>74807</v>
      </c>
      <c r="I8" s="225"/>
      <c r="J8" s="225"/>
      <c r="K8" s="225"/>
      <c r="L8" s="225"/>
      <c r="M8" s="225"/>
      <c r="N8" s="225"/>
      <c r="O8" s="225"/>
      <c r="P8" s="225"/>
      <c r="Q8" s="195"/>
    </row>
    <row r="9" spans="1:17" ht="15" customHeight="1" x14ac:dyDescent="0.25">
      <c r="B9" s="109" t="s">
        <v>16</v>
      </c>
      <c r="C9" s="110">
        <v>547</v>
      </c>
      <c r="D9" s="110">
        <v>137973</v>
      </c>
      <c r="E9" s="111" t="s">
        <v>5</v>
      </c>
      <c r="F9" s="161" t="s">
        <v>5</v>
      </c>
      <c r="G9" s="110">
        <v>661721</v>
      </c>
      <c r="I9" s="225"/>
      <c r="J9" s="225"/>
      <c r="K9" s="225"/>
      <c r="L9" s="225"/>
      <c r="M9" s="225"/>
      <c r="N9" s="225"/>
      <c r="O9" s="225"/>
      <c r="P9" s="225"/>
      <c r="Q9" s="195"/>
    </row>
    <row r="10" spans="1:17" ht="15" customHeight="1" x14ac:dyDescent="0.25">
      <c r="B10" s="109" t="s">
        <v>6</v>
      </c>
      <c r="C10" s="110" t="s">
        <v>5</v>
      </c>
      <c r="D10" s="110">
        <v>2050</v>
      </c>
      <c r="E10" s="111" t="s">
        <v>5</v>
      </c>
      <c r="F10" s="161" t="s">
        <v>5</v>
      </c>
      <c r="G10" s="110">
        <v>19076</v>
      </c>
      <c r="I10" s="225"/>
      <c r="J10" s="225"/>
      <c r="K10" s="225"/>
      <c r="L10" s="225"/>
      <c r="M10" s="225"/>
      <c r="N10" s="225"/>
      <c r="O10" s="225"/>
      <c r="P10" s="225"/>
      <c r="Q10" s="195"/>
    </row>
    <row r="11" spans="1:17" ht="15" customHeight="1" x14ac:dyDescent="0.25">
      <c r="B11" s="109" t="s">
        <v>17</v>
      </c>
      <c r="C11" s="110">
        <v>1005</v>
      </c>
      <c r="D11" s="110">
        <v>133695</v>
      </c>
      <c r="E11" s="111">
        <v>24270</v>
      </c>
      <c r="F11" s="161">
        <v>933</v>
      </c>
      <c r="G11" s="110">
        <v>166651</v>
      </c>
      <c r="I11" s="221"/>
      <c r="J11" s="214"/>
      <c r="K11" s="214"/>
      <c r="L11" s="214"/>
      <c r="M11" s="214"/>
      <c r="N11" s="214"/>
      <c r="O11" s="214"/>
      <c r="P11"/>
      <c r="Q11"/>
    </row>
    <row r="12" spans="1:17" ht="15" customHeight="1" x14ac:dyDescent="0.25">
      <c r="B12" s="109" t="s">
        <v>18</v>
      </c>
      <c r="C12" s="110">
        <v>1818</v>
      </c>
      <c r="D12" s="110">
        <v>4013</v>
      </c>
      <c r="E12" s="111"/>
      <c r="F12" s="161">
        <v>5</v>
      </c>
      <c r="G12" s="110">
        <v>3943</v>
      </c>
      <c r="J12" s="221"/>
      <c r="K12" s="214"/>
      <c r="L12" s="214"/>
      <c r="M12" s="214"/>
      <c r="N12" s="214"/>
      <c r="O12" s="214"/>
      <c r="P12" s="214"/>
      <c r="Q12"/>
    </row>
    <row r="13" spans="1:17" ht="15" customHeight="1" x14ac:dyDescent="0.25">
      <c r="B13" s="109" t="s">
        <v>26</v>
      </c>
      <c r="C13" s="110">
        <v>11554</v>
      </c>
      <c r="D13" s="110">
        <v>95171</v>
      </c>
      <c r="E13" s="111">
        <v>103656</v>
      </c>
      <c r="F13" s="161">
        <v>264</v>
      </c>
      <c r="G13" s="110">
        <v>121617</v>
      </c>
      <c r="J13" s="195"/>
      <c r="K13" s="197"/>
      <c r="L13" s="197"/>
      <c r="M13" s="197"/>
      <c r="P13"/>
      <c r="Q13"/>
    </row>
    <row r="14" spans="1:17" ht="15" customHeight="1" x14ac:dyDescent="0.25">
      <c r="B14" s="109" t="s">
        <v>36</v>
      </c>
      <c r="C14" s="110">
        <v>890</v>
      </c>
      <c r="D14" s="110">
        <v>161738</v>
      </c>
      <c r="E14" s="111">
        <v>34793</v>
      </c>
      <c r="F14" s="161">
        <v>1896</v>
      </c>
      <c r="G14" s="110">
        <v>238824</v>
      </c>
      <c r="I14" s="221"/>
      <c r="J14" s="221"/>
      <c r="K14" s="221"/>
      <c r="L14" s="221"/>
      <c r="P14"/>
      <c r="Q14"/>
    </row>
    <row r="15" spans="1:17" ht="15" customHeight="1" x14ac:dyDescent="0.25">
      <c r="A15" s="80"/>
      <c r="B15" s="109" t="s">
        <v>19</v>
      </c>
      <c r="C15" s="110">
        <v>7426</v>
      </c>
      <c r="D15" s="110">
        <v>577000</v>
      </c>
      <c r="E15" s="111">
        <v>548600</v>
      </c>
      <c r="F15" s="161">
        <v>1701</v>
      </c>
      <c r="G15" s="110">
        <v>1368914</v>
      </c>
      <c r="J15" s="221"/>
      <c r="K15" s="221"/>
      <c r="L15" s="221"/>
      <c r="M15" s="221"/>
      <c r="P15"/>
      <c r="Q15"/>
    </row>
    <row r="16" spans="1:17" ht="15" customHeight="1" x14ac:dyDescent="0.25">
      <c r="B16" s="109" t="s">
        <v>24</v>
      </c>
      <c r="C16" s="110">
        <v>4892</v>
      </c>
      <c r="D16" s="110">
        <v>24547</v>
      </c>
      <c r="E16" s="111">
        <v>31226</v>
      </c>
      <c r="F16" s="161">
        <v>82</v>
      </c>
      <c r="G16" s="110">
        <v>35779</v>
      </c>
      <c r="H16" s="63"/>
      <c r="P16"/>
      <c r="Q16"/>
    </row>
    <row r="17" spans="1:18" ht="15" customHeight="1" x14ac:dyDescent="0.25">
      <c r="B17" s="109" t="s">
        <v>32</v>
      </c>
      <c r="C17" s="110">
        <v>426</v>
      </c>
      <c r="D17" s="110">
        <v>5987</v>
      </c>
      <c r="E17" s="111">
        <v>8310</v>
      </c>
      <c r="F17" s="161">
        <v>32</v>
      </c>
      <c r="G17" s="110">
        <v>10516</v>
      </c>
      <c r="P17"/>
      <c r="Q17"/>
    </row>
    <row r="18" spans="1:18" ht="15" customHeight="1" x14ac:dyDescent="0.25">
      <c r="B18" s="109" t="s">
        <v>21</v>
      </c>
      <c r="C18" s="110">
        <v>702</v>
      </c>
      <c r="D18" s="110">
        <v>6562</v>
      </c>
      <c r="E18" s="111">
        <v>7064</v>
      </c>
      <c r="F18" s="161">
        <v>37</v>
      </c>
      <c r="G18" s="110">
        <v>6299</v>
      </c>
      <c r="P18"/>
      <c r="Q18"/>
    </row>
    <row r="19" spans="1:18" ht="15" customHeight="1" x14ac:dyDescent="0.25">
      <c r="B19" s="109" t="s">
        <v>22</v>
      </c>
      <c r="C19" s="110">
        <v>3638</v>
      </c>
      <c r="D19" s="110">
        <v>72948</v>
      </c>
      <c r="E19" s="111">
        <v>92101</v>
      </c>
      <c r="F19" s="161">
        <v>1237</v>
      </c>
      <c r="G19" s="110">
        <v>136918</v>
      </c>
      <c r="P19"/>
      <c r="Q19"/>
    </row>
    <row r="20" spans="1:18" ht="15" customHeight="1" x14ac:dyDescent="0.25">
      <c r="B20" s="109" t="s">
        <v>57</v>
      </c>
      <c r="C20" s="110">
        <v>53</v>
      </c>
      <c r="D20" s="110">
        <v>2213</v>
      </c>
      <c r="E20" s="111">
        <v>8991</v>
      </c>
      <c r="F20" s="161" t="s">
        <v>5</v>
      </c>
      <c r="G20" s="110">
        <v>122157</v>
      </c>
      <c r="P20"/>
      <c r="Q20"/>
    </row>
    <row r="21" spans="1:18" ht="15" customHeight="1" x14ac:dyDescent="0.25">
      <c r="B21" s="109" t="s">
        <v>23</v>
      </c>
      <c r="C21" s="110">
        <v>1439</v>
      </c>
      <c r="D21" s="110">
        <v>3767</v>
      </c>
      <c r="E21" s="111">
        <v>5560</v>
      </c>
      <c r="F21" s="161" t="s">
        <v>5</v>
      </c>
      <c r="G21" s="110">
        <v>41344</v>
      </c>
      <c r="J21" s="102"/>
      <c r="K21" s="102"/>
      <c r="L21" s="102"/>
      <c r="M21" s="221"/>
      <c r="N21" s="224"/>
      <c r="O21" s="224"/>
      <c r="P21" s="224"/>
      <c r="Q21" s="21"/>
      <c r="R21" s="22"/>
    </row>
    <row r="22" spans="1:18" ht="15" customHeight="1" x14ac:dyDescent="0.25">
      <c r="B22" s="109" t="s">
        <v>25</v>
      </c>
      <c r="C22" s="110">
        <v>709</v>
      </c>
      <c r="D22" s="110">
        <v>4203</v>
      </c>
      <c r="E22" s="111">
        <v>5970</v>
      </c>
      <c r="F22" s="161">
        <v>155</v>
      </c>
      <c r="G22" s="110">
        <v>2032</v>
      </c>
      <c r="J22" s="221"/>
      <c r="K22" s="214"/>
      <c r="L22" s="214"/>
      <c r="M22" s="214"/>
      <c r="N22" s="214"/>
      <c r="O22" s="214"/>
      <c r="P22" s="214"/>
    </row>
    <row r="23" spans="1:18" ht="15" customHeight="1" x14ac:dyDescent="0.25">
      <c r="B23" s="109" t="s">
        <v>28</v>
      </c>
      <c r="C23" s="110">
        <v>4414</v>
      </c>
      <c r="D23" s="110">
        <v>156295</v>
      </c>
      <c r="E23" s="111">
        <v>268245</v>
      </c>
      <c r="F23" s="161">
        <v>1645</v>
      </c>
      <c r="G23" s="110">
        <v>370603</v>
      </c>
      <c r="J23" s="87"/>
      <c r="K23" s="87"/>
      <c r="L23" s="87"/>
      <c r="M23" s="87"/>
      <c r="N23" s="87"/>
      <c r="O23" s="87"/>
      <c r="P23" s="87"/>
      <c r="Q23" s="87"/>
      <c r="R23" s="87"/>
    </row>
    <row r="24" spans="1:18" ht="15" customHeight="1" x14ac:dyDescent="0.25">
      <c r="B24" s="109" t="s">
        <v>27</v>
      </c>
      <c r="C24" s="110">
        <v>688</v>
      </c>
      <c r="D24" s="110">
        <v>5033</v>
      </c>
      <c r="E24" s="111">
        <v>3983</v>
      </c>
      <c r="F24" s="161">
        <v>139</v>
      </c>
      <c r="G24" s="110">
        <v>4953</v>
      </c>
      <c r="J24" s="87"/>
      <c r="K24" s="87"/>
      <c r="L24" s="87"/>
      <c r="M24" s="87"/>
      <c r="N24" s="87"/>
      <c r="O24" s="87"/>
      <c r="P24" s="87"/>
      <c r="Q24" s="87"/>
      <c r="R24" s="87"/>
    </row>
    <row r="25" spans="1:18" ht="15" customHeight="1" x14ac:dyDescent="0.25">
      <c r="B25" s="109" t="s">
        <v>30</v>
      </c>
      <c r="C25" s="110">
        <v>12652</v>
      </c>
      <c r="D25" s="110">
        <v>203696</v>
      </c>
      <c r="E25" s="111">
        <v>255250</v>
      </c>
      <c r="F25" s="161">
        <v>2355</v>
      </c>
      <c r="G25" s="110">
        <v>452806</v>
      </c>
    </row>
    <row r="26" spans="1:18" ht="15" customHeight="1" thickBot="1" x14ac:dyDescent="0.3">
      <c r="B26" s="112" t="s">
        <v>3</v>
      </c>
      <c r="C26" s="113">
        <v>532</v>
      </c>
      <c r="D26" s="113">
        <v>37326</v>
      </c>
      <c r="E26" s="114" t="s">
        <v>5</v>
      </c>
      <c r="F26" s="164" t="s">
        <v>5</v>
      </c>
      <c r="G26" s="113">
        <v>181785</v>
      </c>
    </row>
    <row r="27" spans="1:18" ht="15" customHeight="1" x14ac:dyDescent="0.25">
      <c r="B27" s="3"/>
      <c r="C27" s="3"/>
      <c r="D27" s="3"/>
      <c r="E27" s="4"/>
      <c r="F27" s="4"/>
      <c r="G27" s="4"/>
    </row>
    <row r="28" spans="1:18" s="22" customFormat="1" ht="120" customHeight="1" x14ac:dyDescent="0.25">
      <c r="A28" s="26" t="s">
        <v>7</v>
      </c>
      <c r="B28" s="219" t="s">
        <v>155</v>
      </c>
      <c r="C28" s="220"/>
      <c r="D28" s="220"/>
      <c r="E28" s="220"/>
      <c r="F28" s="220"/>
      <c r="G28" s="220"/>
      <c r="I28" s="101"/>
      <c r="J28"/>
      <c r="K28"/>
      <c r="L28"/>
      <c r="M28"/>
      <c r="N28"/>
      <c r="O28"/>
      <c r="P28" s="1"/>
      <c r="Q28" s="1"/>
      <c r="R28" s="1"/>
    </row>
    <row r="29" spans="1:18" ht="120" customHeight="1" x14ac:dyDescent="0.25">
      <c r="A29" s="26" t="s">
        <v>8</v>
      </c>
      <c r="B29" s="217" t="s">
        <v>100</v>
      </c>
      <c r="C29" s="218"/>
      <c r="D29" s="218"/>
      <c r="E29" s="218"/>
      <c r="F29" s="218"/>
      <c r="G29" s="218"/>
      <c r="H29" s="47"/>
    </row>
    <row r="30" spans="1:18" s="87" customFormat="1" ht="15" customHeight="1" x14ac:dyDescent="0.25">
      <c r="A30" s="4" t="s">
        <v>31</v>
      </c>
      <c r="B30" s="205" t="s">
        <v>163</v>
      </c>
      <c r="C30" s="206"/>
    </row>
    <row r="31" spans="1:18" s="87" customFormat="1" ht="15" customHeight="1" x14ac:dyDescent="0.25">
      <c r="A31" s="99" t="s">
        <v>1</v>
      </c>
      <c r="B31" s="207" t="s">
        <v>162</v>
      </c>
      <c r="C31" s="207"/>
      <c r="D31" s="207"/>
      <c r="E31" s="187"/>
      <c r="F31" s="187"/>
      <c r="G31" s="187"/>
      <c r="H31" s="100"/>
    </row>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sortState xmlns:xlrd2="http://schemas.microsoft.com/office/spreadsheetml/2017/richdata2" ref="B5:G19">
    <sortCondition ref="B4"/>
  </sortState>
  <mergeCells count="14">
    <mergeCell ref="J22:P22"/>
    <mergeCell ref="J3:P3"/>
    <mergeCell ref="M21:P21"/>
    <mergeCell ref="J12:P12"/>
    <mergeCell ref="J15:M15"/>
    <mergeCell ref="I4:M5"/>
    <mergeCell ref="I7:P10"/>
    <mergeCell ref="I11:O11"/>
    <mergeCell ref="I14:L14"/>
    <mergeCell ref="B2:G2"/>
    <mergeCell ref="B29:G29"/>
    <mergeCell ref="B30:C30"/>
    <mergeCell ref="B28:G28"/>
    <mergeCell ref="B31:D31"/>
  </mergeCells>
  <hyperlinks>
    <hyperlink ref="C1" location="Índice!A1" display="[índice Ç]" xr:uid="{00000000-0004-0000-0100-000000000000}"/>
    <hyperlink ref="B31" r:id="rId1" display="http://www.observatorioemigracao.pt/np4/8218" xr:uid="{D7EB417B-92D7-44C1-8FA6-FB1A3E667588}"/>
    <hyperlink ref="B31:C31" r:id="rId2" display="ttp://www.observatorioemigracao.pt/np4/8218" xr:uid="{C4B4EF4E-7E4B-4293-9E53-587A34BA31EF}"/>
    <hyperlink ref="B31:D31" r:id="rId3" display="http://www.observatorioemigracao.pt/np4/9387" xr:uid="{81B62414-1A50-4AEA-BC77-8E7539684D45}"/>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125</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1" customFormat="1" ht="75" customHeight="1" x14ac:dyDescent="0.25">
      <c r="A34" s="26" t="s">
        <v>8</v>
      </c>
      <c r="B34" s="221" t="s">
        <v>159</v>
      </c>
      <c r="C34" s="214"/>
      <c r="D34" s="214"/>
      <c r="E34" s="214"/>
      <c r="F34" s="214"/>
      <c r="G34" s="214"/>
      <c r="H34" s="214"/>
    </row>
    <row r="35" spans="1:8" s="87" customFormat="1" ht="15" customHeight="1" x14ac:dyDescent="0.25">
      <c r="A35" s="4" t="s">
        <v>31</v>
      </c>
      <c r="B35" s="205" t="s">
        <v>163</v>
      </c>
      <c r="C35" s="206"/>
    </row>
    <row r="36" spans="1:8" s="87" customFormat="1" ht="15" customHeight="1" x14ac:dyDescent="0.25">
      <c r="A36" s="99" t="s">
        <v>1</v>
      </c>
      <c r="B36" s="207" t="s">
        <v>162</v>
      </c>
      <c r="C36" s="207"/>
      <c r="D36" s="207"/>
      <c r="E36" s="187"/>
      <c r="F36" s="187"/>
      <c r="G36" s="187"/>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12" ht="12" customHeight="1" x14ac:dyDescent="0.25">
      <c r="B49" s="69" t="s">
        <v>26</v>
      </c>
      <c r="C49" s="177">
        <v>82.958282845767698</v>
      </c>
      <c r="F49"/>
      <c r="G49"/>
      <c r="H49"/>
      <c r="I49"/>
      <c r="J49"/>
      <c r="K49"/>
      <c r="L49"/>
    </row>
    <row r="50" spans="1:12" ht="12" customHeight="1" x14ac:dyDescent="0.25">
      <c r="B50" s="69" t="s">
        <v>22</v>
      </c>
      <c r="C50" s="177">
        <v>83.369983507421665</v>
      </c>
      <c r="F50"/>
      <c r="G50"/>
      <c r="H50"/>
      <c r="I50"/>
      <c r="J50"/>
      <c r="K50"/>
      <c r="L50"/>
    </row>
    <row r="51" spans="1:12" ht="12" customHeight="1" x14ac:dyDescent="0.25">
      <c r="B51" s="69" t="s">
        <v>21</v>
      </c>
      <c r="C51" s="177">
        <v>86.2</v>
      </c>
      <c r="F51"/>
      <c r="G51"/>
      <c r="H51"/>
      <c r="I51"/>
      <c r="J51"/>
      <c r="K51"/>
      <c r="L51"/>
    </row>
    <row r="52" spans="1:12" ht="12" customHeight="1" x14ac:dyDescent="0.25">
      <c r="B52" s="71" t="s">
        <v>18</v>
      </c>
      <c r="C52" s="177">
        <v>86.743674367436739</v>
      </c>
      <c r="F52"/>
      <c r="G52"/>
      <c r="H52"/>
      <c r="I52"/>
      <c r="J52"/>
      <c r="K52"/>
      <c r="L52"/>
    </row>
    <row r="53" spans="1:12" ht="12" customHeight="1" x14ac:dyDescent="0.25">
      <c r="B53" s="84" t="s">
        <v>28</v>
      </c>
      <c r="C53" s="177">
        <v>87.199818758495695</v>
      </c>
      <c r="F53"/>
      <c r="G53"/>
      <c r="H53"/>
      <c r="I53"/>
      <c r="J53"/>
      <c r="K53"/>
      <c r="L53"/>
    </row>
    <row r="54" spans="1:12" ht="12" customHeight="1" x14ac:dyDescent="0.25">
      <c r="B54" s="69" t="s">
        <v>30</v>
      </c>
      <c r="C54" s="177">
        <v>88.207398039835596</v>
      </c>
      <c r="F54"/>
      <c r="G54"/>
      <c r="H54"/>
      <c r="I54"/>
      <c r="J54"/>
      <c r="K54"/>
      <c r="L54"/>
    </row>
    <row r="55" spans="1:12" ht="12" customHeight="1" x14ac:dyDescent="0.25">
      <c r="B55" s="71" t="s">
        <v>20</v>
      </c>
      <c r="C55" s="177">
        <v>89.098039215686271</v>
      </c>
      <c r="F55"/>
      <c r="G55"/>
      <c r="H55"/>
      <c r="I55"/>
      <c r="J55"/>
      <c r="K55"/>
      <c r="L55"/>
    </row>
    <row r="56" spans="1:12" ht="12" customHeight="1" x14ac:dyDescent="0.25">
      <c r="B56" s="69" t="s">
        <v>15</v>
      </c>
      <c r="C56" s="177">
        <v>90.874035989717228</v>
      </c>
      <c r="F56"/>
      <c r="G56"/>
      <c r="H56"/>
      <c r="I56"/>
      <c r="J56"/>
      <c r="K56"/>
      <c r="L56"/>
    </row>
    <row r="57" spans="1:12" ht="12" customHeight="1" x14ac:dyDescent="0.25">
      <c r="B57" s="69" t="s">
        <v>27</v>
      </c>
      <c r="C57" s="177">
        <v>90.988372093023244</v>
      </c>
      <c r="F57"/>
      <c r="G57"/>
      <c r="H57"/>
      <c r="I57"/>
      <c r="J57"/>
      <c r="K57"/>
      <c r="L57"/>
    </row>
    <row r="58" spans="1:12" ht="12" customHeight="1" x14ac:dyDescent="0.25">
      <c r="B58" s="71" t="s">
        <v>24</v>
      </c>
      <c r="C58" s="177">
        <v>92.968111201962387</v>
      </c>
      <c r="F58"/>
      <c r="G58"/>
      <c r="H58"/>
      <c r="I58"/>
      <c r="J58"/>
      <c r="K58"/>
      <c r="L58"/>
    </row>
    <row r="59" spans="1:12" ht="12" customHeight="1" x14ac:dyDescent="0.25">
      <c r="B59" s="84" t="s">
        <v>4</v>
      </c>
      <c r="C59" s="177" t="s">
        <v>5</v>
      </c>
      <c r="F59"/>
      <c r="G59"/>
      <c r="H59"/>
      <c r="I59"/>
      <c r="J59"/>
      <c r="K59"/>
      <c r="L59"/>
    </row>
    <row r="60" spans="1:12" ht="12" customHeight="1" x14ac:dyDescent="0.25">
      <c r="B60" s="69" t="s">
        <v>14</v>
      </c>
      <c r="C60" s="177" t="s">
        <v>5</v>
      </c>
      <c r="F60"/>
      <c r="G60"/>
      <c r="H60"/>
      <c r="I60"/>
      <c r="J60"/>
      <c r="K60"/>
      <c r="L60"/>
    </row>
    <row r="61" spans="1:12" ht="12" customHeight="1" x14ac:dyDescent="0.25">
      <c r="B61" s="69" t="s">
        <v>29</v>
      </c>
      <c r="C61" s="177" t="s">
        <v>5</v>
      </c>
      <c r="F61"/>
      <c r="G61"/>
      <c r="H61"/>
      <c r="I61"/>
      <c r="J61"/>
      <c r="K61"/>
      <c r="L61"/>
    </row>
    <row r="62" spans="1:12" ht="12" customHeight="1" x14ac:dyDescent="0.25">
      <c r="B62" s="71" t="s">
        <v>16</v>
      </c>
      <c r="C62" s="177" t="s">
        <v>5</v>
      </c>
      <c r="F62"/>
      <c r="G62"/>
      <c r="H62"/>
      <c r="I62"/>
      <c r="J62"/>
      <c r="K62"/>
      <c r="L62"/>
    </row>
    <row r="63" spans="1:12" ht="12" customHeight="1" x14ac:dyDescent="0.25">
      <c r="A63" s="19"/>
      <c r="B63" s="88" t="s">
        <v>6</v>
      </c>
      <c r="C63" s="177" t="s">
        <v>5</v>
      </c>
      <c r="D63" s="19"/>
      <c r="F63"/>
      <c r="G63"/>
      <c r="H63"/>
      <c r="I63"/>
      <c r="J63"/>
      <c r="K63"/>
      <c r="L63"/>
    </row>
    <row r="64" spans="1:12" ht="12" customHeight="1" x14ac:dyDescent="0.25">
      <c r="A64" s="19"/>
      <c r="B64" s="69" t="s">
        <v>17</v>
      </c>
      <c r="C64" s="177" t="s">
        <v>5</v>
      </c>
      <c r="D64" s="19"/>
      <c r="F64"/>
      <c r="G64"/>
      <c r="H64"/>
      <c r="I64"/>
      <c r="J64"/>
      <c r="K64"/>
      <c r="L64"/>
    </row>
    <row r="65" spans="1:12" ht="12" customHeight="1" x14ac:dyDescent="0.25">
      <c r="A65" s="16"/>
      <c r="B65" s="69" t="s">
        <v>36</v>
      </c>
      <c r="C65" s="177" t="s">
        <v>5</v>
      </c>
      <c r="D65" s="17"/>
      <c r="F65"/>
      <c r="G65"/>
      <c r="H65"/>
      <c r="I65"/>
      <c r="J65"/>
      <c r="K65"/>
      <c r="L65"/>
    </row>
    <row r="66" spans="1:12" ht="12" customHeight="1" x14ac:dyDescent="0.25">
      <c r="A66" s="16"/>
      <c r="B66" s="69" t="s">
        <v>19</v>
      </c>
      <c r="C66" s="177" t="s">
        <v>5</v>
      </c>
      <c r="D66" s="17"/>
      <c r="F66"/>
      <c r="G66"/>
      <c r="H66"/>
      <c r="I66"/>
      <c r="J66"/>
      <c r="K66"/>
      <c r="L66"/>
    </row>
    <row r="67" spans="1:12" ht="12" customHeight="1" x14ac:dyDescent="0.25">
      <c r="A67" s="16"/>
      <c r="B67" s="72" t="s">
        <v>32</v>
      </c>
      <c r="C67" s="177" t="s">
        <v>5</v>
      </c>
      <c r="D67" s="18"/>
      <c r="F67"/>
      <c r="G67"/>
      <c r="H67"/>
      <c r="I67"/>
      <c r="J67"/>
      <c r="K67"/>
      <c r="L67"/>
    </row>
    <row r="68" spans="1:12" ht="12" customHeight="1" x14ac:dyDescent="0.25">
      <c r="A68" s="16"/>
      <c r="B68" s="72" t="s">
        <v>57</v>
      </c>
      <c r="C68" s="177" t="s">
        <v>5</v>
      </c>
      <c r="D68" s="17"/>
      <c r="F68"/>
      <c r="G68"/>
      <c r="H68"/>
      <c r="I68"/>
      <c r="J68"/>
      <c r="K68"/>
      <c r="L68"/>
    </row>
    <row r="69" spans="1:12" s="19" customFormat="1" ht="12" customHeight="1" x14ac:dyDescent="0.25">
      <c r="B69" s="69" t="s">
        <v>23</v>
      </c>
      <c r="C69" s="177" t="s">
        <v>5</v>
      </c>
      <c r="F69"/>
      <c r="G69"/>
      <c r="H69"/>
      <c r="I69"/>
      <c r="J69"/>
      <c r="K69"/>
      <c r="L69"/>
    </row>
    <row r="70" spans="1:12" s="19" customFormat="1" ht="12" customHeight="1" x14ac:dyDescent="0.25">
      <c r="B70" s="88" t="s">
        <v>25</v>
      </c>
      <c r="C70" s="177" t="s">
        <v>5</v>
      </c>
      <c r="F70"/>
      <c r="G70"/>
      <c r="H70"/>
      <c r="I70"/>
      <c r="J70"/>
      <c r="K70"/>
      <c r="L70"/>
    </row>
    <row r="71" spans="1:12" s="19" customFormat="1" ht="12" customHeight="1" x14ac:dyDescent="0.2">
      <c r="B71" s="69" t="s">
        <v>3</v>
      </c>
      <c r="C71" s="177" t="s">
        <v>5</v>
      </c>
    </row>
  </sheetData>
  <sortState xmlns:xlrd2="http://schemas.microsoft.com/office/spreadsheetml/2017/richdata2" ref="B49:C71">
    <sortCondition ref="C49:C71"/>
  </sortState>
  <mergeCells count="4">
    <mergeCell ref="B2:F2"/>
    <mergeCell ref="B35:C35"/>
    <mergeCell ref="B34:H34"/>
    <mergeCell ref="B36:D36"/>
  </mergeCells>
  <hyperlinks>
    <hyperlink ref="C1" location="Índice!A1" display="[índice Ç]" xr:uid="{00000000-0004-0000-1300-000000000000}"/>
    <hyperlink ref="B36" r:id="rId1" display="http://www.observatorioemigracao.pt/np4/8218" xr:uid="{A83A4E49-1CD5-4407-9579-E4E8AD2442D6}"/>
    <hyperlink ref="B36:C36" r:id="rId2" display="ttp://www.observatorioemigracao.pt/np4/8218" xr:uid="{99ECCEDA-AA37-4B67-B7CD-D102A3E71EFB}"/>
    <hyperlink ref="B36:D36" r:id="rId3" display="http://www.observatorioemigracao.pt/np4/9387" xr:uid="{C420C62E-15E2-4F83-B719-BF4F7D243D20}"/>
  </hyperlinks>
  <pageMargins left="0.7" right="0.7" top="0.75" bottom="0.75" header="0.3" footer="0.3"/>
  <pageSetup paperSize="9" orientation="portrait" horizontalDpi="4294967293" verticalDpi="0"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72"/>
  <sheetViews>
    <sheetView showGridLines="0" topLeftCell="A34" workbookViewId="0"/>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132</v>
      </c>
      <c r="C2" s="258"/>
      <c r="D2" s="258"/>
      <c r="E2" s="258"/>
      <c r="F2" s="258"/>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1" t="s">
        <v>126</v>
      </c>
      <c r="C33" s="214"/>
      <c r="D33" s="214"/>
      <c r="E33" s="214"/>
      <c r="F33" s="214"/>
      <c r="G33" s="214"/>
      <c r="H33" s="240"/>
      <c r="I33" s="240"/>
      <c r="J33"/>
      <c r="K33"/>
      <c r="L33"/>
      <c r="M33"/>
    </row>
    <row r="34" spans="1:13" s="1" customFormat="1" ht="105" customHeight="1" x14ac:dyDescent="0.25">
      <c r="A34" s="26" t="s">
        <v>8</v>
      </c>
      <c r="B34" s="241" t="s">
        <v>64</v>
      </c>
      <c r="C34" s="224"/>
      <c r="D34" s="224"/>
      <c r="E34" s="224"/>
      <c r="F34" s="224"/>
    </row>
    <row r="35" spans="1:13" s="87" customFormat="1" ht="15" customHeight="1" x14ac:dyDescent="0.25">
      <c r="A35" s="4" t="s">
        <v>31</v>
      </c>
      <c r="B35" s="205" t="s">
        <v>163</v>
      </c>
      <c r="C35" s="206"/>
    </row>
    <row r="36" spans="1:13" s="87" customFormat="1" ht="15" customHeight="1" x14ac:dyDescent="0.25">
      <c r="A36" s="99" t="s">
        <v>1</v>
      </c>
      <c r="B36" s="207" t="s">
        <v>162</v>
      </c>
      <c r="C36" s="207"/>
      <c r="D36" s="207"/>
      <c r="E36" s="187"/>
      <c r="F36" s="187"/>
      <c r="G36" s="187"/>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50" spans="1:9" ht="12" customHeight="1" x14ac:dyDescent="0.25">
      <c r="B50" s="75" t="s">
        <v>6</v>
      </c>
      <c r="C50" s="58">
        <v>2050</v>
      </c>
      <c r="D50"/>
      <c r="E50"/>
    </row>
    <row r="51" spans="1:9" ht="12" customHeight="1" x14ac:dyDescent="0.25">
      <c r="B51" s="69" t="s">
        <v>57</v>
      </c>
      <c r="C51" s="58">
        <v>2213</v>
      </c>
      <c r="D51"/>
      <c r="E51"/>
    </row>
    <row r="52" spans="1:9" ht="12" customHeight="1" x14ac:dyDescent="0.25">
      <c r="B52" s="75" t="s">
        <v>15</v>
      </c>
      <c r="C52" s="58">
        <v>3487</v>
      </c>
      <c r="D52"/>
      <c r="E52"/>
    </row>
    <row r="53" spans="1:9" ht="12" customHeight="1" x14ac:dyDescent="0.25">
      <c r="B53" s="75" t="s">
        <v>23</v>
      </c>
      <c r="C53" s="58">
        <v>3767</v>
      </c>
      <c r="D53"/>
      <c r="E53"/>
    </row>
    <row r="54" spans="1:9" ht="12" customHeight="1" x14ac:dyDescent="0.25">
      <c r="B54" s="75" t="s">
        <v>18</v>
      </c>
      <c r="C54" s="58">
        <v>4013</v>
      </c>
      <c r="D54"/>
      <c r="E54"/>
    </row>
    <row r="55" spans="1:9" ht="12" customHeight="1" x14ac:dyDescent="0.25">
      <c r="B55" s="75" t="s">
        <v>25</v>
      </c>
      <c r="C55" s="58">
        <v>4203</v>
      </c>
      <c r="D55"/>
      <c r="E55"/>
    </row>
    <row r="56" spans="1:9" ht="12" customHeight="1" x14ac:dyDescent="0.25">
      <c r="B56" s="75" t="s">
        <v>27</v>
      </c>
      <c r="C56" s="58">
        <v>5033</v>
      </c>
      <c r="D56"/>
      <c r="E56"/>
    </row>
    <row r="57" spans="1:9" ht="12" customHeight="1" x14ac:dyDescent="0.25">
      <c r="B57" s="74" t="s">
        <v>32</v>
      </c>
      <c r="C57" s="56">
        <v>5987</v>
      </c>
      <c r="D57"/>
      <c r="E57"/>
    </row>
    <row r="58" spans="1:9" ht="12" customHeight="1" x14ac:dyDescent="0.25">
      <c r="B58" s="75" t="s">
        <v>21</v>
      </c>
      <c r="C58" s="58">
        <v>6562</v>
      </c>
      <c r="D58"/>
      <c r="E58"/>
    </row>
    <row r="59" spans="1:9" ht="12" customHeight="1" x14ac:dyDescent="0.25">
      <c r="A59" s="19"/>
      <c r="B59" s="75" t="s">
        <v>14</v>
      </c>
      <c r="C59" s="58">
        <v>18160</v>
      </c>
      <c r="D59"/>
      <c r="E59"/>
      <c r="F59" s="19"/>
      <c r="G59" s="19"/>
      <c r="H59" s="19"/>
      <c r="I59" s="19"/>
    </row>
    <row r="60" spans="1:9" ht="12" customHeight="1" x14ac:dyDescent="0.25">
      <c r="A60" s="19"/>
      <c r="B60" s="75" t="s">
        <v>24</v>
      </c>
      <c r="C60" s="58">
        <v>24547</v>
      </c>
      <c r="D60"/>
      <c r="E60"/>
      <c r="F60" s="19"/>
      <c r="G60" s="19"/>
      <c r="H60" s="19"/>
      <c r="I60" s="19"/>
    </row>
    <row r="61" spans="1:9" ht="12" customHeight="1" x14ac:dyDescent="0.25">
      <c r="A61" s="16"/>
      <c r="B61" s="75" t="s">
        <v>3</v>
      </c>
      <c r="C61" s="58">
        <v>37326</v>
      </c>
      <c r="D61"/>
      <c r="E61"/>
      <c r="F61" s="17"/>
      <c r="G61" s="17"/>
      <c r="H61" s="17"/>
      <c r="I61" s="17"/>
    </row>
    <row r="62" spans="1:9" ht="12" customHeight="1" x14ac:dyDescent="0.25">
      <c r="A62" s="16"/>
      <c r="B62" s="74" t="s">
        <v>29</v>
      </c>
      <c r="C62" s="56">
        <v>39185</v>
      </c>
      <c r="D62"/>
      <c r="E62"/>
      <c r="F62" s="17"/>
      <c r="G62" s="17"/>
      <c r="H62" s="17"/>
      <c r="I62" s="17"/>
    </row>
    <row r="63" spans="1:9" ht="12" customHeight="1" x14ac:dyDescent="0.25">
      <c r="A63" s="16"/>
      <c r="B63" s="75" t="s">
        <v>22</v>
      </c>
      <c r="C63" s="58">
        <v>72948</v>
      </c>
      <c r="D63"/>
      <c r="E63"/>
      <c r="F63" s="18"/>
      <c r="G63" s="18"/>
      <c r="H63" s="18"/>
      <c r="I63" s="18"/>
    </row>
    <row r="64" spans="1:9" ht="12" customHeight="1" x14ac:dyDescent="0.25">
      <c r="B64" s="75" t="s">
        <v>26</v>
      </c>
      <c r="C64" s="58">
        <v>95171</v>
      </c>
      <c r="D64"/>
      <c r="E64"/>
    </row>
    <row r="65" spans="1:9" ht="12" customHeight="1" x14ac:dyDescent="0.25">
      <c r="B65" s="75" t="s">
        <v>20</v>
      </c>
      <c r="C65" s="58">
        <v>115165</v>
      </c>
      <c r="D65"/>
      <c r="E65"/>
    </row>
    <row r="66" spans="1:9" s="19" customFormat="1" ht="12" customHeight="1" x14ac:dyDescent="0.25">
      <c r="B66" s="74" t="s">
        <v>17</v>
      </c>
      <c r="C66" s="56">
        <v>133695</v>
      </c>
      <c r="D66"/>
      <c r="E66"/>
      <c r="F66" s="15"/>
    </row>
    <row r="67" spans="1:9" s="19" customFormat="1" ht="12" customHeight="1" x14ac:dyDescent="0.25">
      <c r="A67" s="16"/>
      <c r="B67" s="75" t="s">
        <v>16</v>
      </c>
      <c r="C67" s="58">
        <v>137973</v>
      </c>
      <c r="D67"/>
      <c r="E67"/>
      <c r="F67" s="17"/>
      <c r="G67" s="17"/>
      <c r="H67" s="17"/>
      <c r="I67" s="17"/>
    </row>
    <row r="68" spans="1:9" s="19" customFormat="1" ht="12" customHeight="1" x14ac:dyDescent="0.25">
      <c r="B68" s="75" t="s">
        <v>28</v>
      </c>
      <c r="C68" s="58">
        <v>156295</v>
      </c>
      <c r="D68"/>
      <c r="E68"/>
      <c r="F68" s="15"/>
    </row>
    <row r="69" spans="1:9" s="19" customFormat="1" ht="12" customHeight="1" x14ac:dyDescent="0.25">
      <c r="B69" s="75" t="s">
        <v>36</v>
      </c>
      <c r="C69" s="58">
        <v>161738</v>
      </c>
      <c r="D69"/>
      <c r="E69"/>
      <c r="F69" s="15"/>
    </row>
    <row r="70" spans="1:9" ht="12" customHeight="1" x14ac:dyDescent="0.25">
      <c r="A70" s="19"/>
      <c r="B70" s="75" t="s">
        <v>30</v>
      </c>
      <c r="C70" s="58">
        <v>203696</v>
      </c>
      <c r="D70"/>
      <c r="E70"/>
      <c r="F70" s="19"/>
      <c r="G70" s="19"/>
      <c r="H70" s="19"/>
      <c r="I70" s="19"/>
    </row>
    <row r="71" spans="1:9" ht="12" customHeight="1" x14ac:dyDescent="0.25">
      <c r="B71" s="75" t="s">
        <v>19</v>
      </c>
      <c r="C71" s="58">
        <v>577000</v>
      </c>
      <c r="D71"/>
      <c r="E71"/>
    </row>
    <row r="72" spans="1:9" ht="12" customHeight="1" x14ac:dyDescent="0.25">
      <c r="B72" s="75" t="s">
        <v>4</v>
      </c>
      <c r="C72" s="58" t="s">
        <v>5</v>
      </c>
      <c r="D72"/>
      <c r="E72"/>
    </row>
  </sheetData>
  <sortState xmlns:xlrd2="http://schemas.microsoft.com/office/spreadsheetml/2017/richdata2" ref="B50:C72">
    <sortCondition ref="C50:C72"/>
  </sortState>
  <mergeCells count="5">
    <mergeCell ref="B2:F2"/>
    <mergeCell ref="B34:F34"/>
    <mergeCell ref="B35:C35"/>
    <mergeCell ref="B33:I33"/>
    <mergeCell ref="B36:D36"/>
  </mergeCells>
  <hyperlinks>
    <hyperlink ref="C1" location="Índice!A1" display="[índice Ç]" xr:uid="{00000000-0004-0000-1400-000000000000}"/>
    <hyperlink ref="B36" r:id="rId1" display="http://www.observatorioemigracao.pt/np4/8218" xr:uid="{F6460B3D-99F6-4685-916C-6A5F50C76F71}"/>
    <hyperlink ref="B36:C36" r:id="rId2" display="ttp://www.observatorioemigracao.pt/np4/8218" xr:uid="{3337E03F-6FBD-46B0-BB4A-9926C9CCD8A1}"/>
    <hyperlink ref="B36:D36" r:id="rId3" display="http://www.observatorioemigracao.pt/np4/9387" xr:uid="{F2DCBB77-47CD-4DC4-9531-925115F8D0F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74"/>
  <sheetViews>
    <sheetView showGridLines="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133</v>
      </c>
      <c r="C2" s="258"/>
      <c r="D2" s="258"/>
      <c r="E2" s="258"/>
      <c r="F2" s="258"/>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1" t="s">
        <v>126</v>
      </c>
      <c r="C33" s="214"/>
      <c r="D33" s="214"/>
      <c r="E33" s="214"/>
      <c r="F33" s="214"/>
      <c r="G33" s="214"/>
      <c r="H33" s="240"/>
      <c r="I33" s="240"/>
      <c r="J33"/>
      <c r="K33"/>
      <c r="L33"/>
      <c r="M33"/>
    </row>
    <row r="34" spans="1:13" s="1" customFormat="1" ht="105" customHeight="1" x14ac:dyDescent="0.25">
      <c r="A34" s="26" t="s">
        <v>8</v>
      </c>
      <c r="B34" s="241" t="s">
        <v>64</v>
      </c>
      <c r="C34" s="224"/>
      <c r="D34" s="224"/>
      <c r="E34" s="224"/>
      <c r="F34" s="224"/>
    </row>
    <row r="35" spans="1:13" s="87" customFormat="1" ht="15" customHeight="1" x14ac:dyDescent="0.25">
      <c r="A35" s="4" t="s">
        <v>31</v>
      </c>
      <c r="B35" s="205" t="s">
        <v>163</v>
      </c>
      <c r="C35" s="206"/>
    </row>
    <row r="36" spans="1:13" s="87" customFormat="1" ht="15" customHeight="1" x14ac:dyDescent="0.25">
      <c r="A36" s="99" t="s">
        <v>1</v>
      </c>
      <c r="B36" s="207" t="s">
        <v>162</v>
      </c>
      <c r="C36" s="207"/>
      <c r="D36" s="207"/>
      <c r="E36" s="187"/>
      <c r="F36" s="187"/>
      <c r="G36" s="187"/>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50" spans="1:9" ht="12" customHeight="1" x14ac:dyDescent="0.25">
      <c r="D50"/>
      <c r="E50"/>
    </row>
    <row r="52" spans="1:9" ht="12" customHeight="1" x14ac:dyDescent="0.25">
      <c r="B52" s="69" t="s">
        <v>21</v>
      </c>
      <c r="C52" s="70">
        <v>0.10650863179258313</v>
      </c>
      <c r="D52"/>
      <c r="E52"/>
    </row>
    <row r="53" spans="1:9" ht="12" customHeight="1" x14ac:dyDescent="0.25">
      <c r="B53" s="69" t="s">
        <v>15</v>
      </c>
      <c r="C53" s="70">
        <v>0.176480114987904</v>
      </c>
      <c r="D53"/>
      <c r="E53"/>
    </row>
    <row r="54" spans="1:9" ht="12" customHeight="1" x14ac:dyDescent="0.25">
      <c r="B54" s="69" t="s">
        <v>27</v>
      </c>
      <c r="C54" s="70">
        <v>0.23186848776874147</v>
      </c>
      <c r="D54"/>
      <c r="E54"/>
    </row>
    <row r="55" spans="1:9" ht="12" customHeight="1" x14ac:dyDescent="0.25">
      <c r="B55" s="69" t="s">
        <v>14</v>
      </c>
      <c r="C55" s="70">
        <v>0.23642508605560678</v>
      </c>
      <c r="D55"/>
      <c r="E55"/>
    </row>
    <row r="56" spans="1:9" ht="12" customHeight="1" x14ac:dyDescent="0.25">
      <c r="B56" s="69" t="s">
        <v>32</v>
      </c>
      <c r="C56" s="70">
        <v>0.28914436064661697</v>
      </c>
      <c r="D56"/>
      <c r="E56"/>
    </row>
    <row r="57" spans="1:9" ht="12" customHeight="1" x14ac:dyDescent="0.25">
      <c r="B57" s="69" t="s">
        <v>36</v>
      </c>
      <c r="C57" s="70">
        <v>0.30279889877489613</v>
      </c>
      <c r="D57"/>
      <c r="E57"/>
    </row>
    <row r="58" spans="1:9" ht="12" customHeight="1" x14ac:dyDescent="0.25">
      <c r="B58" s="69" t="s">
        <v>25</v>
      </c>
      <c r="C58" s="70">
        <v>0.43926941021053162</v>
      </c>
      <c r="D58"/>
      <c r="E58"/>
    </row>
    <row r="59" spans="1:9" ht="12" customHeight="1" x14ac:dyDescent="0.25">
      <c r="B59" s="69" t="s">
        <v>18</v>
      </c>
      <c r="C59" s="70">
        <v>0.49858302034710716</v>
      </c>
      <c r="D59"/>
      <c r="E59"/>
    </row>
    <row r="60" spans="1:9" ht="12" customHeight="1" x14ac:dyDescent="0.25">
      <c r="A60" s="19"/>
      <c r="B60" s="69" t="s">
        <v>57</v>
      </c>
      <c r="C60" s="70">
        <v>0.55229866554859253</v>
      </c>
      <c r="D60"/>
      <c r="E60"/>
      <c r="F60" s="19"/>
      <c r="G60" s="19"/>
      <c r="H60" s="19"/>
      <c r="I60" s="19"/>
    </row>
    <row r="61" spans="1:9" ht="12" customHeight="1" x14ac:dyDescent="0.25">
      <c r="A61" s="19"/>
      <c r="B61" s="69" t="s">
        <v>24</v>
      </c>
      <c r="C61" s="70">
        <v>0.88395541871477712</v>
      </c>
      <c r="D61"/>
      <c r="E61"/>
      <c r="F61" s="19"/>
      <c r="G61" s="19"/>
      <c r="H61" s="19"/>
      <c r="I61" s="19"/>
    </row>
    <row r="62" spans="1:9" ht="12" customHeight="1" x14ac:dyDescent="0.25">
      <c r="B62" s="69" t="s">
        <v>23</v>
      </c>
      <c r="C62" s="70">
        <v>1.1010853012273578</v>
      </c>
      <c r="D62"/>
      <c r="E62"/>
    </row>
    <row r="63" spans="1:9" ht="12" customHeight="1" x14ac:dyDescent="0.25">
      <c r="B63" s="69" t="s">
        <v>20</v>
      </c>
      <c r="C63" s="70">
        <v>1.1233056290618815</v>
      </c>
      <c r="D63"/>
      <c r="E63"/>
    </row>
    <row r="64" spans="1:9" ht="12" customHeight="1" x14ac:dyDescent="0.25">
      <c r="A64" s="16"/>
      <c r="B64" s="69" t="s">
        <v>26</v>
      </c>
      <c r="C64" s="70">
        <v>1.1600269422781437</v>
      </c>
      <c r="D64"/>
      <c r="E64"/>
      <c r="F64" s="17"/>
      <c r="G64" s="17"/>
      <c r="H64" s="17"/>
      <c r="I64" s="17"/>
    </row>
    <row r="65" spans="1:9" ht="12" customHeight="1" x14ac:dyDescent="0.25">
      <c r="A65" s="16"/>
      <c r="B65" s="69" t="s">
        <v>17</v>
      </c>
      <c r="C65" s="70">
        <v>1.3916994566235714</v>
      </c>
      <c r="D65"/>
      <c r="E65"/>
      <c r="F65" s="18"/>
      <c r="G65" s="18"/>
      <c r="H65" s="18"/>
      <c r="I65" s="18"/>
    </row>
    <row r="66" spans="1:9" ht="12" customHeight="1" x14ac:dyDescent="0.25">
      <c r="A66" s="16"/>
      <c r="B66" s="84" t="s">
        <v>28</v>
      </c>
      <c r="C66" s="85">
        <v>1.5601462611540802</v>
      </c>
      <c r="D66"/>
      <c r="E66"/>
      <c r="F66" s="17"/>
      <c r="G66" s="17"/>
      <c r="H66" s="17"/>
      <c r="I66" s="17"/>
    </row>
    <row r="67" spans="1:9" ht="12" customHeight="1" x14ac:dyDescent="0.25">
      <c r="A67" s="16"/>
      <c r="B67" s="69" t="s">
        <v>29</v>
      </c>
      <c r="C67" s="70">
        <v>1.7439505810201568</v>
      </c>
      <c r="D67"/>
      <c r="E67"/>
      <c r="F67" s="17"/>
      <c r="G67" s="17"/>
      <c r="H67" s="17"/>
      <c r="I67" s="17"/>
    </row>
    <row r="68" spans="1:9" s="19" customFormat="1" ht="12" customHeight="1" x14ac:dyDescent="0.25">
      <c r="B68" s="69" t="s">
        <v>3</v>
      </c>
      <c r="C68" s="70">
        <v>3.2272790940170055</v>
      </c>
      <c r="D68"/>
      <c r="E68"/>
      <c r="F68" s="15"/>
    </row>
    <row r="69" spans="1:9" s="19" customFormat="1" ht="12" customHeight="1" x14ac:dyDescent="0.25">
      <c r="B69" s="69" t="s">
        <v>30</v>
      </c>
      <c r="C69" s="70">
        <v>7.1076397636462731</v>
      </c>
      <c r="D69"/>
      <c r="E69"/>
      <c r="F69" s="15"/>
    </row>
    <row r="70" spans="1:9" s="19" customFormat="1" ht="12" customHeight="1" x14ac:dyDescent="0.25">
      <c r="B70" s="69" t="s">
        <v>19</v>
      </c>
      <c r="C70" s="70">
        <v>7.9239737973275464</v>
      </c>
      <c r="D70"/>
      <c r="E70"/>
      <c r="F70" s="15"/>
    </row>
    <row r="71" spans="1:9" s="19" customFormat="1" ht="12" customHeight="1" x14ac:dyDescent="0.25">
      <c r="B71" s="69" t="s">
        <v>6</v>
      </c>
      <c r="C71" s="70">
        <v>11.044068527098373</v>
      </c>
      <c r="D71"/>
      <c r="E71"/>
    </row>
    <row r="72" spans="1:9" ht="12" customHeight="1" x14ac:dyDescent="0.25">
      <c r="B72" s="69" t="s">
        <v>16</v>
      </c>
      <c r="C72" s="70">
        <v>23.283831446073883</v>
      </c>
      <c r="D72"/>
      <c r="E72"/>
    </row>
    <row r="73" spans="1:9" ht="12" customHeight="1" x14ac:dyDescent="0.25">
      <c r="B73" s="84" t="s">
        <v>4</v>
      </c>
      <c r="C73" s="85" t="s">
        <v>5</v>
      </c>
      <c r="D73"/>
      <c r="E73"/>
    </row>
    <row r="74" spans="1:9" ht="12" customHeight="1" x14ac:dyDescent="0.2">
      <c r="B74" s="69" t="s">
        <v>22</v>
      </c>
      <c r="C74" s="70" t="s">
        <v>5</v>
      </c>
    </row>
  </sheetData>
  <sortState xmlns:xlrd2="http://schemas.microsoft.com/office/spreadsheetml/2017/richdata2" ref="B52:C74">
    <sortCondition ref="C52:C74"/>
  </sortState>
  <mergeCells count="5">
    <mergeCell ref="B2:F2"/>
    <mergeCell ref="B34:F34"/>
    <mergeCell ref="B35:C35"/>
    <mergeCell ref="B33:I33"/>
    <mergeCell ref="B36:D36"/>
  </mergeCells>
  <hyperlinks>
    <hyperlink ref="C1" location="Índice!A1" display="[índice Ç]" xr:uid="{00000000-0004-0000-1500-000000000000}"/>
    <hyperlink ref="B36" r:id="rId1" display="http://www.observatorioemigracao.pt/np4/8218" xr:uid="{86F99E6E-074A-4FF0-8E37-0D881D34214E}"/>
    <hyperlink ref="B36:C36" r:id="rId2" display="ttp://www.observatorioemigracao.pt/np4/8218" xr:uid="{54A2CB0E-886E-459A-9CD8-27B97C1E318F}"/>
    <hyperlink ref="B36:D36" r:id="rId3" display="http://www.observatorioemigracao.pt/np4/9387" xr:uid="{28447621-BDC0-4A7E-B8A5-BE61F443A8A7}"/>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69"/>
  <sheetViews>
    <sheetView showGridLines="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134</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1" t="s">
        <v>135</v>
      </c>
      <c r="C33" s="214"/>
      <c r="D33" s="214"/>
      <c r="E33" s="214"/>
      <c r="F33" s="214"/>
      <c r="G33" s="3"/>
      <c r="H33" s="3"/>
      <c r="I33" s="4"/>
      <c r="J33" s="4"/>
      <c r="K33" s="4"/>
      <c r="L33"/>
      <c r="M33"/>
      <c r="N33"/>
      <c r="O33"/>
    </row>
    <row r="34" spans="1:15" s="1" customFormat="1" ht="105" customHeight="1" x14ac:dyDescent="0.25">
      <c r="A34" s="26" t="s">
        <v>8</v>
      </c>
      <c r="B34" s="229" t="s">
        <v>69</v>
      </c>
      <c r="C34" s="229"/>
      <c r="D34" s="229"/>
      <c r="E34" s="229"/>
      <c r="F34" s="229"/>
    </row>
    <row r="35" spans="1:15" s="87" customFormat="1" ht="15" customHeight="1" x14ac:dyDescent="0.25">
      <c r="A35" s="4" t="s">
        <v>31</v>
      </c>
      <c r="B35" s="205" t="s">
        <v>163</v>
      </c>
      <c r="C35" s="206"/>
    </row>
    <row r="36" spans="1:15" s="87" customFormat="1" ht="15" customHeight="1" x14ac:dyDescent="0.25">
      <c r="A36" s="99" t="s">
        <v>1</v>
      </c>
      <c r="B36" s="207" t="s">
        <v>162</v>
      </c>
      <c r="C36" s="207"/>
      <c r="D36" s="207"/>
      <c r="E36" s="187"/>
      <c r="F36" s="187"/>
      <c r="G36" s="187"/>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69" t="s">
        <v>36</v>
      </c>
      <c r="C49" s="93">
        <v>-21895</v>
      </c>
      <c r="D49" s="70"/>
      <c r="E49" s="15"/>
      <c r="F49" s="15"/>
    </row>
    <row r="50" spans="1:9" ht="12" customHeight="1" x14ac:dyDescent="0.25">
      <c r="B50" s="186" t="s">
        <v>109</v>
      </c>
      <c r="C50" s="71">
        <v>-506</v>
      </c>
      <c r="D50" s="73"/>
      <c r="E50" s="17"/>
      <c r="F50" s="17"/>
    </row>
    <row r="51" spans="1:9" ht="12" customHeight="1" x14ac:dyDescent="0.2">
      <c r="B51" s="194" t="s">
        <v>110</v>
      </c>
      <c r="C51" s="93">
        <v>-220</v>
      </c>
      <c r="D51" s="73"/>
      <c r="E51" s="15"/>
      <c r="F51" s="15"/>
    </row>
    <row r="52" spans="1:9" ht="12" customHeight="1" x14ac:dyDescent="0.2">
      <c r="B52" s="69" t="s">
        <v>30</v>
      </c>
      <c r="C52" s="93">
        <v>-151</v>
      </c>
      <c r="D52" s="73"/>
    </row>
    <row r="53" spans="1:9" ht="12" customHeight="1" x14ac:dyDescent="0.2">
      <c r="B53" s="88" t="s">
        <v>25</v>
      </c>
      <c r="C53" s="71">
        <v>236</v>
      </c>
      <c r="D53" s="70"/>
    </row>
    <row r="54" spans="1:9" ht="12" customHeight="1" x14ac:dyDescent="0.2">
      <c r="B54" s="96" t="s">
        <v>15</v>
      </c>
      <c r="C54" s="71">
        <v>239</v>
      </c>
      <c r="D54" s="70"/>
    </row>
    <row r="55" spans="1:9" ht="12" customHeight="1" x14ac:dyDescent="0.2">
      <c r="B55" s="69" t="s">
        <v>27</v>
      </c>
      <c r="C55" s="93">
        <v>293</v>
      </c>
      <c r="D55" s="73"/>
      <c r="E55" s="19"/>
      <c r="F55" s="19"/>
    </row>
    <row r="56" spans="1:9" ht="12" customHeight="1" x14ac:dyDescent="0.2">
      <c r="B56" s="69" t="s">
        <v>18</v>
      </c>
      <c r="C56" s="93">
        <v>357</v>
      </c>
      <c r="D56" s="70"/>
    </row>
    <row r="57" spans="1:9" ht="12" customHeight="1" x14ac:dyDescent="0.2">
      <c r="B57" s="96" t="s">
        <v>29</v>
      </c>
      <c r="C57" s="71">
        <v>762</v>
      </c>
      <c r="D57" s="70"/>
    </row>
    <row r="58" spans="1:9" ht="12" customHeight="1" x14ac:dyDescent="0.2">
      <c r="B58" s="190" t="s">
        <v>26</v>
      </c>
      <c r="C58" s="93">
        <v>1550</v>
      </c>
      <c r="D58" s="85"/>
    </row>
    <row r="59" spans="1:9" ht="12" customHeight="1" x14ac:dyDescent="0.2">
      <c r="B59" s="84" t="s">
        <v>24</v>
      </c>
      <c r="C59" s="94">
        <v>2812</v>
      </c>
      <c r="D59" s="73"/>
    </row>
    <row r="60" spans="1:9" ht="12" customHeight="1" x14ac:dyDescent="0.2">
      <c r="A60" s="19"/>
      <c r="B60" s="69" t="s">
        <v>19</v>
      </c>
      <c r="C60" s="93">
        <v>4000</v>
      </c>
      <c r="D60" s="70"/>
      <c r="G60" s="19"/>
      <c r="H60" s="19"/>
      <c r="I60" s="19"/>
    </row>
    <row r="61" spans="1:9" ht="12" customHeight="1" x14ac:dyDescent="0.2">
      <c r="A61" s="16"/>
      <c r="B61" s="190" t="s">
        <v>4</v>
      </c>
      <c r="C61" s="93" t="s">
        <v>5</v>
      </c>
      <c r="D61" s="70"/>
      <c r="G61" s="17"/>
      <c r="H61" s="17"/>
      <c r="I61" s="17"/>
    </row>
    <row r="62" spans="1:9" ht="12" customHeight="1" x14ac:dyDescent="0.2">
      <c r="A62" s="16"/>
      <c r="B62" s="190" t="s">
        <v>16</v>
      </c>
      <c r="C62" s="189" t="s">
        <v>5</v>
      </c>
      <c r="D62" s="70"/>
      <c r="E62" s="19"/>
      <c r="F62" s="19"/>
      <c r="G62" s="17"/>
      <c r="H62" s="17"/>
      <c r="I62" s="17"/>
    </row>
    <row r="63" spans="1:9" ht="12" customHeight="1" x14ac:dyDescent="0.2">
      <c r="A63" s="16"/>
      <c r="B63" s="69" t="s">
        <v>6</v>
      </c>
      <c r="C63" s="93" t="s">
        <v>5</v>
      </c>
      <c r="D63" s="70"/>
      <c r="E63" s="18"/>
      <c r="F63" s="18"/>
      <c r="G63" s="18"/>
      <c r="H63" s="18"/>
      <c r="I63" s="18"/>
    </row>
    <row r="64" spans="1:9" ht="12" customHeight="1" x14ac:dyDescent="0.2">
      <c r="A64" s="16"/>
      <c r="B64" s="84" t="s">
        <v>17</v>
      </c>
      <c r="C64" s="94" t="s">
        <v>5</v>
      </c>
      <c r="D64" s="73"/>
      <c r="E64" s="17"/>
      <c r="F64" s="17"/>
      <c r="G64" s="17"/>
      <c r="H64" s="17"/>
      <c r="I64" s="17"/>
    </row>
    <row r="65" spans="2:6" s="19" customFormat="1" ht="12" customHeight="1" x14ac:dyDescent="0.2">
      <c r="B65" s="96" t="s">
        <v>32</v>
      </c>
      <c r="C65" s="71" t="s">
        <v>5</v>
      </c>
      <c r="D65" s="70"/>
      <c r="E65" s="2"/>
      <c r="F65" s="2"/>
    </row>
    <row r="66" spans="2:6" s="19" customFormat="1" ht="12" customHeight="1" x14ac:dyDescent="0.2">
      <c r="B66" s="72" t="s">
        <v>22</v>
      </c>
      <c r="C66" s="71" t="s">
        <v>5</v>
      </c>
      <c r="D66" s="85"/>
      <c r="E66" s="2"/>
      <c r="F66" s="2"/>
    </row>
    <row r="67" spans="2:6" s="19" customFormat="1" ht="12" customHeight="1" x14ac:dyDescent="0.2">
      <c r="B67" s="95" t="s">
        <v>57</v>
      </c>
      <c r="C67" s="93" t="s">
        <v>5</v>
      </c>
      <c r="E67" s="17"/>
      <c r="F67" s="17"/>
    </row>
    <row r="68" spans="2:6" ht="12" customHeight="1" x14ac:dyDescent="0.25">
      <c r="B68" s="71" t="s">
        <v>23</v>
      </c>
      <c r="C68" s="71" t="s">
        <v>5</v>
      </c>
    </row>
    <row r="69" spans="2:6" ht="12" customHeight="1" x14ac:dyDescent="0.25">
      <c r="B69" s="2" t="s">
        <v>3</v>
      </c>
      <c r="C69" s="2" t="s">
        <v>5</v>
      </c>
    </row>
  </sheetData>
  <sortState xmlns:xlrd2="http://schemas.microsoft.com/office/spreadsheetml/2017/richdata2" ref="B49:C69">
    <sortCondition ref="C49:C69"/>
  </sortState>
  <mergeCells count="5">
    <mergeCell ref="B2:F2"/>
    <mergeCell ref="B33:F33"/>
    <mergeCell ref="B34:F34"/>
    <mergeCell ref="B35:C35"/>
    <mergeCell ref="B36:D36"/>
  </mergeCells>
  <hyperlinks>
    <hyperlink ref="C1" location="Índice!A1" display="[índice Ç]" xr:uid="{00000000-0004-0000-1600-000000000000}"/>
    <hyperlink ref="B36" r:id="rId1" display="http://www.observatorioemigracao.pt/np4/8218" xr:uid="{BE9D922C-FF75-4284-A536-226226BFEF83}"/>
    <hyperlink ref="B36:C36" r:id="rId2" display="ttp://www.observatorioemigracao.pt/np4/8218" xr:uid="{6B4D1B24-9209-44AA-B7BD-DD1BE640DE72}"/>
    <hyperlink ref="B36:D36" r:id="rId3" display="http://www.observatorioemigracao.pt/np4/9387" xr:uid="{CB6E320B-1EF4-4923-A155-95E3C7A5424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2"/>
  <sheetViews>
    <sheetView showGridLines="0" topLeftCell="A5" zoomScaleNormal="10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136</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1" t="s">
        <v>126</v>
      </c>
      <c r="C34" s="214"/>
      <c r="D34" s="214"/>
      <c r="E34" s="214"/>
      <c r="F34" s="214"/>
      <c r="G34" s="3"/>
      <c r="H34" s="3"/>
      <c r="I34" s="221"/>
      <c r="J34" s="214"/>
      <c r="K34" s="214"/>
      <c r="L34" s="214"/>
      <c r="M34" s="214"/>
      <c r="N34"/>
      <c r="O34"/>
    </row>
    <row r="35" spans="1:15" s="1" customFormat="1" ht="75" customHeight="1" x14ac:dyDescent="0.25">
      <c r="A35" s="26" t="s">
        <v>8</v>
      </c>
      <c r="B35" s="229" t="s">
        <v>93</v>
      </c>
      <c r="C35" s="229"/>
      <c r="D35" s="229"/>
      <c r="E35" s="229"/>
      <c r="F35" s="229"/>
    </row>
    <row r="36" spans="1:15" s="87" customFormat="1" ht="15" customHeight="1" x14ac:dyDescent="0.25">
      <c r="A36" s="4" t="s">
        <v>31</v>
      </c>
      <c r="B36" s="205" t="s">
        <v>163</v>
      </c>
      <c r="C36" s="206"/>
    </row>
    <row r="37" spans="1:15" s="87" customFormat="1" ht="15" customHeight="1" x14ac:dyDescent="0.25">
      <c r="A37" s="99" t="s">
        <v>1</v>
      </c>
      <c r="B37" s="207" t="s">
        <v>162</v>
      </c>
      <c r="C37" s="207"/>
      <c r="D37" s="207"/>
      <c r="E37" s="187"/>
      <c r="F37" s="187"/>
      <c r="G37" s="187"/>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20</v>
      </c>
      <c r="C50" s="70" t="s">
        <v>5</v>
      </c>
    </row>
    <row r="51" spans="1:9" ht="12" customHeight="1" x14ac:dyDescent="0.25">
      <c r="B51" s="71" t="s">
        <v>57</v>
      </c>
      <c r="C51" s="73">
        <v>38.409399005874377</v>
      </c>
    </row>
    <row r="52" spans="1:9" ht="12" customHeight="1" x14ac:dyDescent="0.25">
      <c r="B52" s="88" t="s">
        <v>25</v>
      </c>
      <c r="C52" s="73">
        <v>40.042826552462529</v>
      </c>
      <c r="E52" s="17"/>
      <c r="F52" s="17"/>
    </row>
    <row r="53" spans="1:9" ht="12" customHeight="1" x14ac:dyDescent="0.2">
      <c r="B53" s="69" t="s">
        <v>15</v>
      </c>
      <c r="C53" s="70">
        <v>42.529394895325495</v>
      </c>
      <c r="E53" s="17"/>
      <c r="F53" s="17"/>
    </row>
    <row r="54" spans="1:9" ht="12" customHeight="1" x14ac:dyDescent="0.2">
      <c r="B54" s="69" t="s">
        <v>18</v>
      </c>
      <c r="C54" s="70">
        <v>43.832544231248441</v>
      </c>
      <c r="E54" s="15"/>
      <c r="F54" s="15"/>
    </row>
    <row r="55" spans="1:9" ht="12" customHeight="1" x14ac:dyDescent="0.25">
      <c r="B55" s="71" t="s">
        <v>6</v>
      </c>
      <c r="C55" s="73">
        <v>44.097560975609753</v>
      </c>
    </row>
    <row r="56" spans="1:9" ht="12" customHeight="1" x14ac:dyDescent="0.25">
      <c r="B56" s="2" t="s">
        <v>3</v>
      </c>
      <c r="C56" s="2">
        <v>44.298880137169803</v>
      </c>
    </row>
    <row r="57" spans="1:9" ht="12" customHeight="1" x14ac:dyDescent="0.2">
      <c r="B57" s="69" t="s">
        <v>27</v>
      </c>
      <c r="C57" s="70">
        <v>45.201668984700973</v>
      </c>
      <c r="E57" s="19"/>
      <c r="F57" s="19"/>
    </row>
    <row r="58" spans="1:9" ht="12" customHeight="1" x14ac:dyDescent="0.25">
      <c r="B58" s="88" t="s">
        <v>26</v>
      </c>
      <c r="C58" s="73">
        <v>45.697744060690759</v>
      </c>
    </row>
    <row r="59" spans="1:9" ht="12" customHeight="1" x14ac:dyDescent="0.25">
      <c r="B59" s="71" t="s">
        <v>24</v>
      </c>
      <c r="C59" s="73">
        <v>45.968957510082696</v>
      </c>
      <c r="E59" s="15"/>
      <c r="F59" s="15"/>
    </row>
    <row r="60" spans="1:9" ht="12" customHeight="1" x14ac:dyDescent="0.25">
      <c r="B60" s="2" t="s">
        <v>30</v>
      </c>
      <c r="C60" s="2">
        <v>46.066196685256457</v>
      </c>
      <c r="E60" s="19"/>
      <c r="F60" s="19"/>
    </row>
    <row r="61" spans="1:9" ht="12" customHeight="1" x14ac:dyDescent="0.25">
      <c r="B61" s="72" t="s">
        <v>29</v>
      </c>
      <c r="C61" s="73">
        <v>48.089830292203651</v>
      </c>
    </row>
    <row r="62" spans="1:9" ht="12" customHeight="1" x14ac:dyDescent="0.25">
      <c r="B62" s="71" t="s">
        <v>19</v>
      </c>
      <c r="C62" s="73">
        <v>49.256134127285783</v>
      </c>
    </row>
    <row r="63" spans="1:9" ht="12" customHeight="1" x14ac:dyDescent="0.2">
      <c r="A63" s="19"/>
      <c r="B63" s="84" t="s">
        <v>16</v>
      </c>
      <c r="C63" s="85">
        <v>49.324500623314876</v>
      </c>
      <c r="D63" s="19"/>
      <c r="G63" s="19"/>
      <c r="H63" s="19"/>
      <c r="I63" s="19"/>
    </row>
    <row r="64" spans="1:9" ht="12" customHeight="1" x14ac:dyDescent="0.2">
      <c r="A64" s="19"/>
      <c r="B64" s="69" t="s">
        <v>14</v>
      </c>
      <c r="C64" s="70">
        <v>49.33920704845815</v>
      </c>
      <c r="D64" s="19"/>
      <c r="E64" s="15"/>
      <c r="F64" s="15"/>
      <c r="G64" s="19"/>
      <c r="H64" s="19"/>
      <c r="I64" s="19"/>
    </row>
    <row r="65" spans="1:9" ht="12" customHeight="1" x14ac:dyDescent="0.2">
      <c r="A65" s="16"/>
      <c r="B65" s="84" t="s">
        <v>17</v>
      </c>
      <c r="C65" s="85">
        <v>51.06024907438573</v>
      </c>
      <c r="D65" s="17"/>
      <c r="G65" s="17"/>
      <c r="H65" s="17"/>
      <c r="I65" s="17"/>
    </row>
    <row r="66" spans="1:9" ht="12" customHeight="1" x14ac:dyDescent="0.2">
      <c r="A66" s="16"/>
      <c r="B66" s="69" t="s">
        <v>36</v>
      </c>
      <c r="C66" s="70">
        <v>53.631799577093815</v>
      </c>
      <c r="D66" s="17"/>
      <c r="E66" s="19"/>
      <c r="F66" s="19"/>
      <c r="G66" s="17"/>
      <c r="H66" s="17"/>
      <c r="I66" s="17"/>
    </row>
    <row r="67" spans="1:9" ht="12" customHeight="1" x14ac:dyDescent="0.2">
      <c r="A67" s="16"/>
      <c r="B67" s="69" t="s">
        <v>28</v>
      </c>
      <c r="C67" s="70">
        <v>56.309188635781929</v>
      </c>
      <c r="D67" s="18"/>
      <c r="E67" s="18"/>
      <c r="F67" s="18"/>
      <c r="G67" s="18"/>
      <c r="H67" s="18"/>
      <c r="I67" s="18"/>
    </row>
    <row r="68" spans="1:9" ht="12" customHeight="1" x14ac:dyDescent="0.2">
      <c r="A68" s="16"/>
      <c r="B68" s="69" t="s">
        <v>21</v>
      </c>
      <c r="C68" s="70">
        <v>62.3742761353246</v>
      </c>
      <c r="D68" s="17"/>
      <c r="E68" s="17"/>
      <c r="F68" s="17"/>
      <c r="G68" s="17"/>
      <c r="H68" s="17"/>
      <c r="I68" s="17"/>
    </row>
    <row r="69" spans="1:9" ht="12" customHeight="1" x14ac:dyDescent="0.25">
      <c r="B69" s="72" t="s">
        <v>4</v>
      </c>
      <c r="C69" s="73" t="s">
        <v>5</v>
      </c>
    </row>
    <row r="70" spans="1:9" s="19" customFormat="1" ht="12" customHeight="1" x14ac:dyDescent="0.2">
      <c r="B70" s="69" t="s">
        <v>32</v>
      </c>
      <c r="C70" s="70" t="s">
        <v>5</v>
      </c>
      <c r="D70" s="15"/>
      <c r="E70" s="2"/>
      <c r="F70" s="2"/>
    </row>
    <row r="71" spans="1:9" ht="12" customHeight="1" x14ac:dyDescent="0.2">
      <c r="B71" s="69" t="s">
        <v>22</v>
      </c>
      <c r="C71" s="70" t="s">
        <v>5</v>
      </c>
    </row>
    <row r="72" spans="1:9" ht="12" customHeight="1" x14ac:dyDescent="0.2">
      <c r="B72" s="69" t="s">
        <v>23</v>
      </c>
      <c r="C72" s="70" t="s">
        <v>5</v>
      </c>
    </row>
  </sheetData>
  <sortState xmlns:xlrd2="http://schemas.microsoft.com/office/spreadsheetml/2017/richdata2" ref="B51:C72">
    <sortCondition ref="C50:C72"/>
  </sortState>
  <mergeCells count="6">
    <mergeCell ref="B37:D37"/>
    <mergeCell ref="B2:F2"/>
    <mergeCell ref="B34:F34"/>
    <mergeCell ref="I34:M34"/>
    <mergeCell ref="B35:F35"/>
    <mergeCell ref="B36:C36"/>
  </mergeCells>
  <hyperlinks>
    <hyperlink ref="C1" location="Índice!A1" display="[índice Ç]" xr:uid="{00000000-0004-0000-1700-000000000000}"/>
    <hyperlink ref="B37" r:id="rId1" display="http://www.observatorioemigracao.pt/np4/8218" xr:uid="{2FB68303-AED9-48AD-A22B-E0317E85B4E3}"/>
    <hyperlink ref="B37:C37" r:id="rId2" display="ttp://www.observatorioemigracao.pt/np4/8218" xr:uid="{E1E9BE9B-982B-4F36-A224-0840524E0B3A}"/>
    <hyperlink ref="B37:D37" r:id="rId3" display="http://www.observatorioemigracao.pt/np4/9387" xr:uid="{2221FD38-0ACC-401C-9CED-C8931BD0FD79}"/>
  </hyperlinks>
  <pageMargins left="0.7" right="0.7" top="0.75" bottom="0.75" header="0.3" footer="0.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72"/>
  <sheetViews>
    <sheetView showGridLines="0" topLeftCell="A12"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137</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1" t="s">
        <v>126</v>
      </c>
      <c r="C34" s="214"/>
      <c r="D34" s="214"/>
      <c r="E34" s="214"/>
      <c r="F34" s="214"/>
      <c r="G34" s="175"/>
      <c r="H34" s="175"/>
      <c r="I34" s="221"/>
      <c r="J34" s="214"/>
      <c r="K34" s="214"/>
      <c r="L34" s="214"/>
      <c r="M34" s="214"/>
      <c r="N34"/>
      <c r="O34"/>
    </row>
    <row r="35" spans="1:15" s="1" customFormat="1" ht="75" customHeight="1" x14ac:dyDescent="0.25">
      <c r="A35" s="26" t="s">
        <v>8</v>
      </c>
      <c r="B35" s="229" t="s">
        <v>95</v>
      </c>
      <c r="C35" s="229"/>
      <c r="D35" s="229"/>
      <c r="E35" s="229"/>
      <c r="F35" s="229"/>
    </row>
    <row r="36" spans="1:15" s="87" customFormat="1" ht="15" customHeight="1" x14ac:dyDescent="0.25">
      <c r="A36" s="4" t="s">
        <v>31</v>
      </c>
      <c r="B36" s="205" t="s">
        <v>163</v>
      </c>
      <c r="C36" s="206"/>
    </row>
    <row r="37" spans="1:15" s="87" customFormat="1" ht="15" customHeight="1" x14ac:dyDescent="0.25">
      <c r="A37" s="99" t="s">
        <v>1</v>
      </c>
      <c r="B37" s="207" t="s">
        <v>162</v>
      </c>
      <c r="C37" s="207"/>
      <c r="D37" s="207"/>
      <c r="E37" s="187"/>
      <c r="F37" s="187"/>
      <c r="G37" s="187"/>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32</v>
      </c>
      <c r="C50" s="70">
        <v>1.1639937920331092</v>
      </c>
      <c r="E50" s="17"/>
      <c r="F50" s="17"/>
    </row>
    <row r="51" spans="1:9" ht="12" customHeight="1" x14ac:dyDescent="0.2">
      <c r="B51" s="69" t="s">
        <v>25</v>
      </c>
      <c r="C51" s="70">
        <v>2.664763264334999</v>
      </c>
      <c r="E51" s="17"/>
      <c r="F51" s="17"/>
    </row>
    <row r="52" spans="1:9" ht="12" customHeight="1" x14ac:dyDescent="0.2">
      <c r="B52" s="69" t="s">
        <v>18</v>
      </c>
      <c r="C52" s="70">
        <v>4.1116371791677047</v>
      </c>
      <c r="E52" s="15"/>
      <c r="F52" s="15"/>
    </row>
    <row r="53" spans="1:9" ht="12" customHeight="1" x14ac:dyDescent="0.25">
      <c r="B53" s="71" t="s">
        <v>30</v>
      </c>
      <c r="C53" s="73">
        <v>4.1684667347419682</v>
      </c>
    </row>
    <row r="54" spans="1:9" ht="12" customHeight="1" x14ac:dyDescent="0.2">
      <c r="B54" s="84" t="s">
        <v>15</v>
      </c>
      <c r="C54" s="85">
        <v>5.1008968609865475</v>
      </c>
    </row>
    <row r="55" spans="1:9" ht="12" customHeight="1" x14ac:dyDescent="0.2">
      <c r="B55" s="69" t="s">
        <v>28</v>
      </c>
      <c r="C55" s="70">
        <v>5.86447402098797</v>
      </c>
      <c r="E55" s="19"/>
      <c r="F55" s="19"/>
    </row>
    <row r="56" spans="1:9" ht="12" customHeight="1" x14ac:dyDescent="0.25">
      <c r="B56" s="88" t="s">
        <v>24</v>
      </c>
      <c r="C56" s="73">
        <v>8.6242718051085667</v>
      </c>
    </row>
    <row r="57" spans="1:9" ht="12" customHeight="1" x14ac:dyDescent="0.2">
      <c r="B57" s="69" t="s">
        <v>57</v>
      </c>
      <c r="C57" s="70">
        <v>10.664256665160416</v>
      </c>
      <c r="E57" s="15"/>
      <c r="F57" s="15"/>
    </row>
    <row r="58" spans="1:9" ht="12" customHeight="1" x14ac:dyDescent="0.2">
      <c r="B58" s="69" t="s">
        <v>29</v>
      </c>
      <c r="C58" s="70">
        <v>10.794947046063545</v>
      </c>
      <c r="E58" s="19"/>
      <c r="F58" s="19"/>
    </row>
    <row r="59" spans="1:9" ht="12" customHeight="1" x14ac:dyDescent="0.25">
      <c r="B59" s="71" t="s">
        <v>27</v>
      </c>
      <c r="C59" s="73">
        <v>16.948142261076892</v>
      </c>
    </row>
    <row r="60" spans="1:9" ht="12" customHeight="1" x14ac:dyDescent="0.25">
      <c r="A60" s="19"/>
      <c r="B60" s="72" t="s">
        <v>26</v>
      </c>
      <c r="C60" s="73">
        <v>18.996332916539703</v>
      </c>
      <c r="D60" s="19"/>
      <c r="G60" s="19"/>
      <c r="H60" s="19"/>
      <c r="I60" s="19"/>
    </row>
    <row r="61" spans="1:9" ht="12" customHeight="1" x14ac:dyDescent="0.2">
      <c r="A61" s="19"/>
      <c r="B61" s="69" t="s">
        <v>3</v>
      </c>
      <c r="C61" s="70">
        <v>35.500723356373577</v>
      </c>
      <c r="D61" s="19"/>
      <c r="E61" s="15"/>
      <c r="F61" s="15"/>
      <c r="G61" s="19"/>
      <c r="H61" s="19"/>
      <c r="I61" s="19"/>
    </row>
    <row r="62" spans="1:9" ht="12" customHeight="1" x14ac:dyDescent="0.25">
      <c r="B62" s="72" t="s">
        <v>14</v>
      </c>
      <c r="C62" s="73">
        <v>37.995594713656388</v>
      </c>
    </row>
    <row r="63" spans="1:9" ht="12" customHeight="1" x14ac:dyDescent="0.2">
      <c r="B63" s="69" t="s">
        <v>17</v>
      </c>
      <c r="C63" s="70">
        <v>41.620853435057406</v>
      </c>
    </row>
    <row r="64" spans="1:9" ht="12" customHeight="1" x14ac:dyDescent="0.2">
      <c r="A64" s="16"/>
      <c r="B64" s="69" t="s">
        <v>19</v>
      </c>
      <c r="C64" s="70">
        <v>52.626804555605482</v>
      </c>
      <c r="D64" s="17"/>
      <c r="G64" s="17"/>
      <c r="H64" s="17"/>
      <c r="I64" s="17"/>
    </row>
    <row r="65" spans="1:9" ht="12" customHeight="1" x14ac:dyDescent="0.2">
      <c r="A65" s="16"/>
      <c r="B65" s="69" t="s">
        <v>16</v>
      </c>
      <c r="C65" s="70">
        <v>60.035369495259907</v>
      </c>
      <c r="D65" s="17"/>
      <c r="E65" s="19"/>
      <c r="F65" s="19"/>
      <c r="G65" s="17"/>
      <c r="H65" s="17"/>
      <c r="I65" s="17"/>
    </row>
    <row r="66" spans="1:9" ht="12" customHeight="1" x14ac:dyDescent="0.25">
      <c r="B66" s="88" t="s">
        <v>6</v>
      </c>
      <c r="C66" s="73" t="s">
        <v>5</v>
      </c>
    </row>
    <row r="67" spans="1:9" ht="12" customHeight="1" x14ac:dyDescent="0.25">
      <c r="A67" s="16"/>
      <c r="B67" s="71" t="s">
        <v>36</v>
      </c>
      <c r="C67" s="73" t="s">
        <v>5</v>
      </c>
      <c r="D67" s="18"/>
      <c r="E67" s="18"/>
      <c r="F67" s="18"/>
      <c r="G67" s="18"/>
      <c r="H67" s="18"/>
      <c r="I67" s="18"/>
    </row>
    <row r="68" spans="1:9" ht="12" customHeight="1" x14ac:dyDescent="0.2">
      <c r="A68" s="16"/>
      <c r="B68" s="69" t="s">
        <v>21</v>
      </c>
      <c r="C68" s="70" t="s">
        <v>5</v>
      </c>
      <c r="D68" s="17"/>
      <c r="E68" s="17"/>
      <c r="F68" s="17"/>
      <c r="G68" s="17"/>
      <c r="H68" s="17"/>
      <c r="I68" s="17"/>
    </row>
    <row r="69" spans="1:9" ht="12" customHeight="1" x14ac:dyDescent="0.2">
      <c r="B69" s="69" t="s">
        <v>22</v>
      </c>
      <c r="C69" s="70" t="s">
        <v>5</v>
      </c>
    </row>
    <row r="70" spans="1:9" s="19" customFormat="1" ht="12" customHeight="1" x14ac:dyDescent="0.2">
      <c r="B70" s="84" t="s">
        <v>23</v>
      </c>
      <c r="C70" s="85" t="s">
        <v>5</v>
      </c>
      <c r="D70" s="15"/>
      <c r="E70" s="2"/>
      <c r="F70" s="2"/>
    </row>
    <row r="71" spans="1:9" s="19" customFormat="1" ht="12" customHeight="1" x14ac:dyDescent="0.2">
      <c r="B71" s="69"/>
      <c r="C71" s="70"/>
      <c r="D71" s="15"/>
      <c r="E71" s="2"/>
      <c r="F71" s="2"/>
    </row>
    <row r="72" spans="1:9" s="19" customFormat="1" ht="12" customHeight="1" x14ac:dyDescent="0.25">
      <c r="B72" s="71"/>
      <c r="C72" s="73"/>
      <c r="E72" s="17"/>
      <c r="F72" s="17"/>
    </row>
  </sheetData>
  <sortState xmlns:xlrd2="http://schemas.microsoft.com/office/spreadsheetml/2017/richdata2" ref="B50:C70">
    <sortCondition ref="C50:C70"/>
  </sortState>
  <mergeCells count="6">
    <mergeCell ref="B37:D37"/>
    <mergeCell ref="B2:F2"/>
    <mergeCell ref="B34:F34"/>
    <mergeCell ref="I34:M34"/>
    <mergeCell ref="B35:F35"/>
    <mergeCell ref="B36:C36"/>
  </mergeCells>
  <hyperlinks>
    <hyperlink ref="C1" location="Índice!A1" display="[índice Ç]" xr:uid="{00000000-0004-0000-1800-000000000000}"/>
    <hyperlink ref="B37" r:id="rId1" display="http://www.observatorioemigracao.pt/np4/8218" xr:uid="{D05B319A-A314-46F5-9C22-9A5EE164F418}"/>
    <hyperlink ref="B37:C37" r:id="rId2" display="ttp://www.observatorioemigracao.pt/np4/8218" xr:uid="{0253077D-A5D1-497B-AE26-CC04DD22FC28}"/>
    <hyperlink ref="B37:D37" r:id="rId3" display="http://www.observatorioemigracao.pt/np4/9387" xr:uid="{34491342-84C6-44D1-B8B2-A3307D509EE5}"/>
  </hyperlinks>
  <pageMargins left="0.7" right="0.7" top="0.75" bottom="0.75" header="0.3" footer="0.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73"/>
  <sheetViews>
    <sheetView showGridLines="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34"/>
      <c r="E1" s="34"/>
      <c r="F1" s="35"/>
    </row>
    <row r="2" spans="1:16" s="13" customFormat="1" ht="45" customHeight="1" x14ac:dyDescent="0.25">
      <c r="A2" s="11"/>
      <c r="B2" s="226" t="s">
        <v>143</v>
      </c>
      <c r="C2" s="258"/>
      <c r="D2" s="258"/>
      <c r="E2" s="258"/>
      <c r="F2" s="258"/>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7" s="1" customFormat="1" ht="15" customHeight="1" x14ac:dyDescent="0.25">
      <c r="A33" s="26" t="s">
        <v>7</v>
      </c>
      <c r="B33" s="221" t="s">
        <v>140</v>
      </c>
      <c r="C33" s="221"/>
      <c r="D33" s="221"/>
      <c r="E33" s="221"/>
      <c r="F33"/>
      <c r="G33"/>
      <c r="H33"/>
      <c r="I33"/>
      <c r="J33" s="3"/>
      <c r="K33" s="4"/>
      <c r="L33" s="4"/>
      <c r="M33" s="4"/>
      <c r="N33"/>
      <c r="O33"/>
      <c r="P33"/>
      <c r="Q33"/>
    </row>
    <row r="34" spans="1:17" s="1" customFormat="1" ht="90" customHeight="1" x14ac:dyDescent="0.25">
      <c r="A34" s="26" t="s">
        <v>8</v>
      </c>
      <c r="B34" s="221" t="s">
        <v>62</v>
      </c>
      <c r="C34" s="214"/>
      <c r="D34" s="214"/>
      <c r="E34" s="214"/>
      <c r="F34" s="214"/>
    </row>
    <row r="35" spans="1:17" s="87" customFormat="1" ht="15" customHeight="1" x14ac:dyDescent="0.25">
      <c r="A35" s="4" t="s">
        <v>31</v>
      </c>
      <c r="B35" s="205" t="s">
        <v>163</v>
      </c>
      <c r="C35" s="206"/>
    </row>
    <row r="36" spans="1:17" s="87" customFormat="1" ht="15" customHeight="1" x14ac:dyDescent="0.25">
      <c r="A36" s="99" t="s">
        <v>1</v>
      </c>
      <c r="B36" s="207" t="s">
        <v>162</v>
      </c>
      <c r="C36" s="207"/>
      <c r="D36" s="207"/>
      <c r="E36" s="187"/>
      <c r="F36" s="187"/>
      <c r="G36" s="187"/>
      <c r="H36" s="100"/>
    </row>
    <row r="37" spans="1:17" ht="15" customHeight="1" x14ac:dyDescent="0.25"/>
    <row r="38" spans="1:17" ht="15" customHeight="1" x14ac:dyDescent="0.25"/>
    <row r="39" spans="1:17" ht="15" customHeight="1" x14ac:dyDescent="0.25"/>
    <row r="40" spans="1:17" ht="15" customHeight="1" x14ac:dyDescent="0.25"/>
    <row r="41" spans="1:17" ht="15" customHeight="1" x14ac:dyDescent="0.25"/>
    <row r="42" spans="1:17" ht="15" customHeight="1" x14ac:dyDescent="0.25"/>
    <row r="43" spans="1:17" ht="15" customHeight="1" x14ac:dyDescent="0.25"/>
    <row r="44" spans="1:17" ht="15" customHeight="1" x14ac:dyDescent="0.25"/>
    <row r="45" spans="1:17" ht="15" customHeight="1" x14ac:dyDescent="0.25"/>
    <row r="46" spans="1:17" ht="15" customHeight="1" x14ac:dyDescent="0.25"/>
    <row r="51" spans="1:9" ht="12" customHeight="1" x14ac:dyDescent="0.25">
      <c r="B51" s="57" t="s">
        <v>18</v>
      </c>
      <c r="C51" s="60">
        <v>5</v>
      </c>
      <c r="D51"/>
      <c r="E51"/>
    </row>
    <row r="52" spans="1:9" ht="12" customHeight="1" x14ac:dyDescent="0.25">
      <c r="B52" s="55" t="s">
        <v>15</v>
      </c>
      <c r="C52" s="59">
        <v>6</v>
      </c>
      <c r="D52"/>
      <c r="E52"/>
    </row>
    <row r="53" spans="1:9" ht="12" customHeight="1" x14ac:dyDescent="0.25">
      <c r="B53" s="57" t="s">
        <v>32</v>
      </c>
      <c r="C53" s="60">
        <v>32</v>
      </c>
      <c r="D53"/>
      <c r="E53"/>
    </row>
    <row r="54" spans="1:9" ht="12" customHeight="1" x14ac:dyDescent="0.25">
      <c r="B54" s="57" t="s">
        <v>21</v>
      </c>
      <c r="C54" s="60">
        <v>37</v>
      </c>
      <c r="D54"/>
      <c r="E54"/>
    </row>
    <row r="55" spans="1:9" ht="12" customHeight="1" x14ac:dyDescent="0.25">
      <c r="B55" s="57" t="s">
        <v>24</v>
      </c>
      <c r="C55" s="60">
        <v>82</v>
      </c>
      <c r="D55"/>
      <c r="E55"/>
    </row>
    <row r="56" spans="1:9" ht="12" customHeight="1" x14ac:dyDescent="0.25">
      <c r="B56" s="57" t="s">
        <v>27</v>
      </c>
      <c r="C56" s="60">
        <v>139</v>
      </c>
      <c r="D56"/>
      <c r="E56"/>
    </row>
    <row r="57" spans="1:9" ht="12" customHeight="1" x14ac:dyDescent="0.25">
      <c r="B57" s="55" t="s">
        <v>25</v>
      </c>
      <c r="C57" s="59">
        <v>155</v>
      </c>
      <c r="D57"/>
      <c r="E57"/>
    </row>
    <row r="58" spans="1:9" ht="12" customHeight="1" x14ac:dyDescent="0.25">
      <c r="B58" s="57" t="s">
        <v>26</v>
      </c>
      <c r="C58" s="60">
        <v>264</v>
      </c>
      <c r="D58"/>
      <c r="E58"/>
    </row>
    <row r="59" spans="1:9" ht="12" customHeight="1" x14ac:dyDescent="0.25">
      <c r="B59" s="55" t="s">
        <v>14</v>
      </c>
      <c r="C59" s="59">
        <v>301</v>
      </c>
      <c r="D59"/>
      <c r="E59"/>
    </row>
    <row r="60" spans="1:9" ht="12" customHeight="1" x14ac:dyDescent="0.25">
      <c r="B60" s="57" t="s">
        <v>29</v>
      </c>
      <c r="C60" s="60">
        <v>522</v>
      </c>
      <c r="D60"/>
      <c r="E60"/>
    </row>
    <row r="61" spans="1:9" ht="12" customHeight="1" x14ac:dyDescent="0.25">
      <c r="B61" s="57" t="s">
        <v>20</v>
      </c>
      <c r="C61" s="60">
        <v>620</v>
      </c>
      <c r="D61"/>
      <c r="E61"/>
    </row>
    <row r="62" spans="1:9" ht="12" customHeight="1" x14ac:dyDescent="0.25">
      <c r="B62" s="57" t="s">
        <v>17</v>
      </c>
      <c r="C62" s="60">
        <v>933</v>
      </c>
      <c r="D62"/>
      <c r="E62"/>
    </row>
    <row r="63" spans="1:9" ht="12" customHeight="1" x14ac:dyDescent="0.25">
      <c r="B63" s="57" t="s">
        <v>22</v>
      </c>
      <c r="C63" s="60">
        <v>1237</v>
      </c>
      <c r="D63"/>
      <c r="E63"/>
    </row>
    <row r="64" spans="1:9" ht="12" customHeight="1" x14ac:dyDescent="0.25">
      <c r="A64" s="19"/>
      <c r="B64" s="57" t="s">
        <v>28</v>
      </c>
      <c r="C64" s="60">
        <v>1645</v>
      </c>
      <c r="D64"/>
      <c r="E64"/>
      <c r="F64" s="19"/>
      <c r="G64" s="19"/>
      <c r="H64" s="19"/>
      <c r="I64" s="19"/>
    </row>
    <row r="65" spans="1:9" ht="12" customHeight="1" x14ac:dyDescent="0.25">
      <c r="A65" s="16"/>
      <c r="B65" s="57" t="s">
        <v>19</v>
      </c>
      <c r="C65" s="60">
        <v>1701</v>
      </c>
      <c r="D65"/>
      <c r="E65"/>
      <c r="F65" s="17"/>
      <c r="G65" s="17"/>
      <c r="H65" s="17"/>
      <c r="I65" s="17"/>
    </row>
    <row r="66" spans="1:9" ht="12" customHeight="1" x14ac:dyDescent="0.25">
      <c r="A66" s="16"/>
      <c r="B66" s="57" t="s">
        <v>36</v>
      </c>
      <c r="C66" s="60">
        <v>1896</v>
      </c>
      <c r="D66"/>
      <c r="E66"/>
      <c r="F66" s="18"/>
      <c r="G66" s="18"/>
      <c r="H66" s="18"/>
      <c r="I66" s="18"/>
    </row>
    <row r="67" spans="1:9" ht="12" customHeight="1" x14ac:dyDescent="0.25">
      <c r="A67" s="16"/>
      <c r="B67" s="57" t="s">
        <v>30</v>
      </c>
      <c r="C67" s="60">
        <v>2355</v>
      </c>
      <c r="D67"/>
      <c r="E67"/>
      <c r="F67" s="17"/>
      <c r="G67" s="17"/>
      <c r="H67" s="17"/>
      <c r="I67" s="17"/>
    </row>
    <row r="68" spans="1:9" ht="12" customHeight="1" x14ac:dyDescent="0.25">
      <c r="A68" s="16"/>
      <c r="B68" s="57" t="s">
        <v>4</v>
      </c>
      <c r="C68" s="60" t="s">
        <v>5</v>
      </c>
      <c r="D68"/>
      <c r="E68"/>
      <c r="F68" s="17"/>
      <c r="G68" s="17"/>
      <c r="H68" s="17"/>
      <c r="I68" s="17"/>
    </row>
    <row r="69" spans="1:9" s="19" customFormat="1" ht="12" customHeight="1" x14ac:dyDescent="0.25">
      <c r="B69" s="57" t="s">
        <v>16</v>
      </c>
      <c r="C69" s="60" t="s">
        <v>5</v>
      </c>
      <c r="D69"/>
      <c r="E69"/>
      <c r="F69" s="15"/>
    </row>
    <row r="70" spans="1:9" s="19" customFormat="1" ht="12" customHeight="1" x14ac:dyDescent="0.25">
      <c r="B70" s="57" t="s">
        <v>6</v>
      </c>
      <c r="C70" s="60" t="s">
        <v>5</v>
      </c>
      <c r="D70"/>
      <c r="E70"/>
      <c r="F70" s="15"/>
    </row>
    <row r="71" spans="1:9" s="19" customFormat="1" ht="12" customHeight="1" x14ac:dyDescent="0.25">
      <c r="B71" s="57" t="s">
        <v>57</v>
      </c>
      <c r="C71" s="60" t="s">
        <v>5</v>
      </c>
      <c r="D71"/>
      <c r="E71"/>
      <c r="F71" s="15"/>
    </row>
    <row r="72" spans="1:9" s="19" customFormat="1" ht="12" customHeight="1" x14ac:dyDescent="0.25">
      <c r="B72" s="57" t="s">
        <v>23</v>
      </c>
      <c r="C72" s="60" t="s">
        <v>5</v>
      </c>
      <c r="D72"/>
      <c r="E72"/>
    </row>
    <row r="73" spans="1:9" ht="12" customHeight="1" x14ac:dyDescent="0.25">
      <c r="B73" s="57" t="s">
        <v>3</v>
      </c>
      <c r="C73" s="60" t="s">
        <v>5</v>
      </c>
      <c r="D73"/>
      <c r="E73"/>
    </row>
  </sheetData>
  <sortState xmlns:xlrd2="http://schemas.microsoft.com/office/spreadsheetml/2017/richdata2" ref="B51:C73">
    <sortCondition ref="C51:C73"/>
  </sortState>
  <mergeCells count="5">
    <mergeCell ref="B2:F2"/>
    <mergeCell ref="B34:F34"/>
    <mergeCell ref="B35:C35"/>
    <mergeCell ref="B36:D36"/>
    <mergeCell ref="B33:E33"/>
  </mergeCells>
  <hyperlinks>
    <hyperlink ref="C1" location="Índice!A1" display="[índice Ç]" xr:uid="{00000000-0004-0000-1900-000000000000}"/>
    <hyperlink ref="B36" r:id="rId1" display="http://www.observatorioemigracao.pt/np4/8218" xr:uid="{5B9216D1-832A-4FE6-9C54-50CA1AD076ED}"/>
    <hyperlink ref="B36:C36" r:id="rId2" display="ttp://www.observatorioemigracao.pt/np4/8218" xr:uid="{9AD8386C-FD4C-49CE-9288-AE8095927514}"/>
    <hyperlink ref="B36:D36" r:id="rId3" display="http://www.observatorioemigracao.pt/np4/9387" xr:uid="{617FC5E3-A537-4832-BCA4-702B9976D856}"/>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71"/>
  <sheetViews>
    <sheetView showGridLines="0" topLeftCell="A2"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146</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c r="J10" s="225"/>
      <c r="K10" s="225"/>
      <c r="L10" s="225"/>
      <c r="M10" s="225"/>
      <c r="N10" s="225"/>
      <c r="O10" s="225"/>
    </row>
    <row r="11" spans="1:16" ht="15" customHeight="1" x14ac:dyDescent="0.25">
      <c r="J11" s="225"/>
      <c r="K11" s="225"/>
      <c r="L11" s="225"/>
      <c r="M11" s="225"/>
      <c r="N11" s="225"/>
      <c r="O11" s="225"/>
    </row>
    <row r="12" spans="1:16" ht="15" customHeight="1" x14ac:dyDescent="0.25">
      <c r="J12" s="225"/>
      <c r="K12" s="225"/>
      <c r="L12" s="225"/>
      <c r="M12" s="225"/>
      <c r="N12" s="225"/>
      <c r="O12" s="225"/>
    </row>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1" t="s">
        <v>147</v>
      </c>
      <c r="C33" s="214"/>
      <c r="D33" s="214"/>
      <c r="E33" s="214"/>
      <c r="F33" s="214"/>
      <c r="G33" s="3"/>
      <c r="H33" s="3"/>
      <c r="I33" s="4"/>
      <c r="J33" s="4"/>
      <c r="K33" s="4"/>
      <c r="L33"/>
      <c r="M33"/>
      <c r="N33"/>
      <c r="O33"/>
    </row>
    <row r="34" spans="1:15" s="1" customFormat="1" ht="105" customHeight="1" x14ac:dyDescent="0.25">
      <c r="A34" s="26" t="s">
        <v>8</v>
      </c>
      <c r="B34" s="229" t="s">
        <v>69</v>
      </c>
      <c r="C34" s="229"/>
      <c r="D34" s="229"/>
      <c r="E34" s="229"/>
      <c r="F34" s="229"/>
    </row>
    <row r="35" spans="1:15" s="87" customFormat="1" ht="15" customHeight="1" x14ac:dyDescent="0.25">
      <c r="A35" s="4" t="s">
        <v>31</v>
      </c>
      <c r="B35" s="205" t="s">
        <v>163</v>
      </c>
      <c r="C35" s="206"/>
    </row>
    <row r="36" spans="1:15" s="87" customFormat="1" ht="15" customHeight="1" x14ac:dyDescent="0.25">
      <c r="A36" s="99" t="s">
        <v>1</v>
      </c>
      <c r="B36" s="207" t="s">
        <v>162</v>
      </c>
      <c r="C36" s="207"/>
      <c r="D36" s="207"/>
      <c r="E36" s="187"/>
      <c r="F36" s="187"/>
      <c r="G36" s="187"/>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13" ht="12" customHeight="1" x14ac:dyDescent="0.2">
      <c r="B49" s="84" t="s">
        <v>28</v>
      </c>
      <c r="C49" s="94">
        <v>-905</v>
      </c>
      <c r="D49" s="70"/>
    </row>
    <row r="50" spans="1:13" ht="12" customHeight="1" x14ac:dyDescent="0.2">
      <c r="B50" s="188" t="s">
        <v>121</v>
      </c>
      <c r="C50" s="71">
        <v>-520</v>
      </c>
      <c r="D50" s="70"/>
    </row>
    <row r="51" spans="1:13" ht="12" customHeight="1" x14ac:dyDescent="0.2">
      <c r="B51" s="95" t="s">
        <v>20</v>
      </c>
      <c r="C51" s="93">
        <v>-95</v>
      </c>
      <c r="D51" s="73"/>
      <c r="E51" s="17"/>
      <c r="F51" s="17"/>
    </row>
    <row r="52" spans="1:13" ht="12" customHeight="1" x14ac:dyDescent="0.2">
      <c r="B52" s="190" t="s">
        <v>110</v>
      </c>
      <c r="C52" s="93">
        <v>-80</v>
      </c>
      <c r="D52" s="73"/>
      <c r="E52" s="15"/>
      <c r="F52" s="15"/>
      <c r="H52" s="225"/>
      <c r="I52" s="225"/>
      <c r="J52" s="225"/>
      <c r="K52" s="225"/>
      <c r="L52" s="225"/>
      <c r="M52" s="225"/>
    </row>
    <row r="53" spans="1:13" ht="12" customHeight="1" x14ac:dyDescent="0.2">
      <c r="B53" s="186" t="s">
        <v>18</v>
      </c>
      <c r="C53" s="71">
        <v>-4</v>
      </c>
      <c r="D53" s="70"/>
      <c r="H53" s="225"/>
      <c r="I53" s="225"/>
      <c r="J53" s="225"/>
      <c r="K53" s="225"/>
      <c r="L53" s="225"/>
      <c r="M53" s="225"/>
    </row>
    <row r="54" spans="1:13" ht="12" customHeight="1" x14ac:dyDescent="0.2">
      <c r="B54" s="190" t="s">
        <v>15</v>
      </c>
      <c r="C54" s="93">
        <v>-2</v>
      </c>
      <c r="D54" s="73"/>
      <c r="H54" s="225"/>
      <c r="I54" s="225"/>
      <c r="J54" s="225"/>
      <c r="K54" s="225"/>
      <c r="L54" s="225"/>
      <c r="M54" s="225"/>
    </row>
    <row r="55" spans="1:13" ht="12" customHeight="1" x14ac:dyDescent="0.2">
      <c r="B55" s="190" t="s">
        <v>145</v>
      </c>
      <c r="C55" s="93">
        <v>5</v>
      </c>
      <c r="D55" s="73"/>
      <c r="E55" s="19"/>
      <c r="F55" s="19"/>
    </row>
    <row r="56" spans="1:13" ht="12" customHeight="1" x14ac:dyDescent="0.2">
      <c r="B56" s="190" t="s">
        <v>109</v>
      </c>
      <c r="C56" s="93">
        <v>7</v>
      </c>
      <c r="D56" s="70"/>
    </row>
    <row r="57" spans="1:13" ht="12" customHeight="1" x14ac:dyDescent="0.2">
      <c r="B57" s="190" t="s">
        <v>22</v>
      </c>
      <c r="C57" s="93">
        <v>10</v>
      </c>
      <c r="D57" s="70"/>
      <c r="E57" s="15"/>
      <c r="F57" s="15"/>
    </row>
    <row r="58" spans="1:13" ht="12" customHeight="1" x14ac:dyDescent="0.2">
      <c r="B58" s="174" t="s">
        <v>25</v>
      </c>
      <c r="C58" s="93">
        <v>11</v>
      </c>
      <c r="D58" s="73"/>
      <c r="E58" s="19"/>
      <c r="F58" s="19"/>
    </row>
    <row r="59" spans="1:13" ht="12" customHeight="1" x14ac:dyDescent="0.2">
      <c r="B59" s="95" t="s">
        <v>27</v>
      </c>
      <c r="C59" s="93">
        <v>12</v>
      </c>
      <c r="D59" s="85"/>
    </row>
    <row r="60" spans="1:13" ht="12" customHeight="1" x14ac:dyDescent="0.2">
      <c r="B60" s="84" t="s">
        <v>111</v>
      </c>
      <c r="C60" s="94">
        <v>22</v>
      </c>
      <c r="D60" s="73"/>
    </row>
    <row r="61" spans="1:13" ht="12" customHeight="1" x14ac:dyDescent="0.2">
      <c r="A61" s="19"/>
      <c r="B61" s="190" t="s">
        <v>29</v>
      </c>
      <c r="C61" s="93">
        <v>101</v>
      </c>
      <c r="D61" s="70"/>
      <c r="G61" s="19"/>
      <c r="H61" s="19"/>
      <c r="I61" s="19"/>
    </row>
    <row r="62" spans="1:13" ht="12" customHeight="1" x14ac:dyDescent="0.25">
      <c r="A62" s="19"/>
      <c r="B62" s="96" t="s">
        <v>30</v>
      </c>
      <c r="C62" s="71">
        <v>132</v>
      </c>
      <c r="D62" s="73"/>
      <c r="E62" s="15"/>
      <c r="F62" s="15"/>
      <c r="G62" s="19"/>
      <c r="H62" s="19"/>
      <c r="I62" s="19"/>
    </row>
    <row r="63" spans="1:13" ht="12" customHeight="1" x14ac:dyDescent="0.2">
      <c r="A63" s="16"/>
      <c r="B63" s="186" t="s">
        <v>144</v>
      </c>
      <c r="C63" s="71">
        <v>341</v>
      </c>
      <c r="D63" s="70"/>
      <c r="G63" s="17"/>
      <c r="H63" s="17"/>
      <c r="I63" s="17"/>
    </row>
    <row r="64" spans="1:13" ht="12" customHeight="1" x14ac:dyDescent="0.2">
      <c r="B64" s="188" t="s">
        <v>107</v>
      </c>
      <c r="C64" s="71">
        <v>573</v>
      </c>
      <c r="D64" s="70"/>
      <c r="E64" s="17"/>
      <c r="F64" s="17"/>
    </row>
    <row r="65" spans="1:9" ht="12" customHeight="1" x14ac:dyDescent="0.2">
      <c r="A65" s="16"/>
      <c r="B65" s="186" t="s">
        <v>112</v>
      </c>
      <c r="C65" s="71">
        <v>594</v>
      </c>
      <c r="D65" s="70"/>
      <c r="G65" s="17"/>
      <c r="H65" s="17"/>
      <c r="I65" s="17"/>
    </row>
    <row r="66" spans="1:9" ht="12" customHeight="1" x14ac:dyDescent="0.2">
      <c r="A66" s="16"/>
      <c r="B66" s="96" t="s">
        <v>4</v>
      </c>
      <c r="C66" s="71" t="s">
        <v>5</v>
      </c>
      <c r="D66" s="70"/>
      <c r="E66" s="19"/>
      <c r="F66" s="19"/>
      <c r="G66" s="17"/>
      <c r="H66" s="17"/>
      <c r="I66" s="17"/>
    </row>
    <row r="67" spans="1:9" ht="12" customHeight="1" x14ac:dyDescent="0.2">
      <c r="A67" s="16"/>
      <c r="B67" s="69" t="s">
        <v>16</v>
      </c>
      <c r="C67" s="93" t="s">
        <v>5</v>
      </c>
      <c r="D67" s="70"/>
      <c r="E67" s="18"/>
      <c r="F67" s="18"/>
      <c r="G67" s="18"/>
      <c r="H67" s="18"/>
      <c r="I67" s="18"/>
    </row>
    <row r="68" spans="1:9" ht="12" customHeight="1" x14ac:dyDescent="0.2">
      <c r="A68" s="16"/>
      <c r="B68" s="69" t="s">
        <v>6</v>
      </c>
      <c r="C68" s="93" t="s">
        <v>5</v>
      </c>
      <c r="D68" s="73"/>
      <c r="E68" s="17"/>
      <c r="F68" s="17"/>
      <c r="G68" s="17"/>
      <c r="H68" s="17"/>
      <c r="I68" s="17"/>
    </row>
    <row r="69" spans="1:9" s="19" customFormat="1" ht="12" customHeight="1" x14ac:dyDescent="0.2">
      <c r="B69" s="190" t="s">
        <v>57</v>
      </c>
      <c r="C69" s="93" t="s">
        <v>5</v>
      </c>
      <c r="D69" s="70"/>
      <c r="E69" s="2"/>
      <c r="F69" s="2"/>
    </row>
    <row r="70" spans="1:9" s="19" customFormat="1" ht="12" customHeight="1" x14ac:dyDescent="0.2">
      <c r="B70" s="173" t="s">
        <v>23</v>
      </c>
      <c r="C70" s="186" t="s">
        <v>5</v>
      </c>
      <c r="D70" s="85"/>
      <c r="E70" s="2"/>
      <c r="F70" s="2"/>
    </row>
    <row r="71" spans="1:9" s="19" customFormat="1" ht="12" customHeight="1" x14ac:dyDescent="0.2">
      <c r="B71" s="69" t="s">
        <v>3</v>
      </c>
      <c r="C71" s="70" t="s">
        <v>5</v>
      </c>
      <c r="E71" s="17"/>
      <c r="F71" s="17"/>
    </row>
  </sheetData>
  <sortState xmlns:xlrd2="http://schemas.microsoft.com/office/spreadsheetml/2017/richdata2" ref="B49:C71">
    <sortCondition ref="C49:C71"/>
  </sortState>
  <mergeCells count="7">
    <mergeCell ref="J10:O12"/>
    <mergeCell ref="H52:M54"/>
    <mergeCell ref="B2:F2"/>
    <mergeCell ref="B33:F33"/>
    <mergeCell ref="B34:F34"/>
    <mergeCell ref="B35:C35"/>
    <mergeCell ref="B36:D36"/>
  </mergeCells>
  <hyperlinks>
    <hyperlink ref="C1" location="Índice!A1" display="[índice Ç]" xr:uid="{00000000-0004-0000-1A00-000000000000}"/>
    <hyperlink ref="B36" r:id="rId1" display="http://www.observatorioemigracao.pt/np4/8218" xr:uid="{F44ECFC6-52DA-44D1-AC4A-F12B93D2AB6F}"/>
    <hyperlink ref="B36:C36" r:id="rId2" display="ttp://www.observatorioemigracao.pt/np4/8218" xr:uid="{5E59F398-5DBA-493D-8555-12BCFED96C67}"/>
    <hyperlink ref="B36:D36" r:id="rId3" display="http://www.observatorioemigracao.pt/np4/9387" xr:uid="{13AC40FD-EB68-4555-BCFF-179FAF1C79BE}"/>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72"/>
  <sheetViews>
    <sheetView showGridLines="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150</v>
      </c>
      <c r="C2" s="258"/>
      <c r="D2" s="258"/>
      <c r="E2" s="258"/>
      <c r="F2" s="258"/>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1" t="s">
        <v>149</v>
      </c>
      <c r="C33" s="214"/>
      <c r="D33" s="214"/>
      <c r="E33" s="214"/>
      <c r="F33" s="214"/>
      <c r="G33" s="214"/>
      <c r="H33" s="214"/>
    </row>
    <row r="34" spans="1:8" s="1" customFormat="1" ht="90" customHeight="1" x14ac:dyDescent="0.25">
      <c r="A34" s="26" t="s">
        <v>8</v>
      </c>
      <c r="B34" s="221" t="s">
        <v>98</v>
      </c>
      <c r="C34" s="214"/>
      <c r="D34" s="214"/>
      <c r="E34" s="214"/>
      <c r="F34" s="214"/>
    </row>
    <row r="35" spans="1:8" s="87" customFormat="1" ht="15" customHeight="1" x14ac:dyDescent="0.25">
      <c r="A35" s="4" t="s">
        <v>31</v>
      </c>
      <c r="B35" s="205" t="s">
        <v>163</v>
      </c>
      <c r="C35" s="206"/>
    </row>
    <row r="36" spans="1:8" s="87" customFormat="1" ht="15" customHeight="1" x14ac:dyDescent="0.25">
      <c r="A36" s="99" t="s">
        <v>1</v>
      </c>
      <c r="B36" s="207" t="s">
        <v>162</v>
      </c>
      <c r="C36" s="207"/>
      <c r="D36" s="207"/>
      <c r="E36" s="187"/>
      <c r="F36" s="187"/>
      <c r="G36" s="187"/>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50" spans="1:5" ht="12" customHeight="1" x14ac:dyDescent="0.25">
      <c r="A50" s="1"/>
      <c r="B50" s="72" t="s">
        <v>18</v>
      </c>
      <c r="C50" s="72">
        <v>3789</v>
      </c>
      <c r="D50"/>
    </row>
    <row r="51" spans="1:5" ht="12" customHeight="1" x14ac:dyDescent="0.25">
      <c r="A51" s="1"/>
      <c r="B51" s="72" t="s">
        <v>27</v>
      </c>
      <c r="C51" s="72">
        <v>3983</v>
      </c>
      <c r="D51"/>
    </row>
    <row r="52" spans="1:5" ht="12" customHeight="1" x14ac:dyDescent="0.25">
      <c r="A52" s="1"/>
      <c r="B52" s="50" t="s">
        <v>15</v>
      </c>
      <c r="C52" s="50">
        <v>4799</v>
      </c>
      <c r="D52"/>
    </row>
    <row r="53" spans="1:5" ht="12" customHeight="1" x14ac:dyDescent="0.25">
      <c r="A53" s="1"/>
      <c r="B53" s="72" t="s">
        <v>23</v>
      </c>
      <c r="C53" s="72">
        <v>5560</v>
      </c>
      <c r="D53"/>
    </row>
    <row r="54" spans="1:5" ht="12" customHeight="1" x14ac:dyDescent="0.25">
      <c r="A54" s="1"/>
      <c r="B54" s="72" t="s">
        <v>25</v>
      </c>
      <c r="C54" s="72">
        <v>5970</v>
      </c>
      <c r="D54"/>
    </row>
    <row r="55" spans="1:5" ht="12" customHeight="1" x14ac:dyDescent="0.25">
      <c r="A55" s="1"/>
      <c r="B55" s="72" t="s">
        <v>21</v>
      </c>
      <c r="C55" s="72">
        <v>7064</v>
      </c>
      <c r="D55"/>
    </row>
    <row r="56" spans="1:5" ht="12" customHeight="1" x14ac:dyDescent="0.25">
      <c r="A56" s="1"/>
      <c r="B56" s="72" t="s">
        <v>32</v>
      </c>
      <c r="C56" s="72">
        <v>8310</v>
      </c>
      <c r="D56"/>
    </row>
    <row r="57" spans="1:5" ht="12" customHeight="1" x14ac:dyDescent="0.25">
      <c r="A57" s="1"/>
      <c r="B57" s="72" t="s">
        <v>57</v>
      </c>
      <c r="C57" s="72">
        <v>8991</v>
      </c>
      <c r="D57"/>
    </row>
    <row r="58" spans="1:5" ht="12" customHeight="1" x14ac:dyDescent="0.25">
      <c r="A58" s="1"/>
      <c r="B58" s="72" t="s">
        <v>17</v>
      </c>
      <c r="C58" s="72">
        <v>24270</v>
      </c>
      <c r="D58"/>
      <c r="E58" s="19"/>
    </row>
    <row r="59" spans="1:5" ht="12" customHeight="1" x14ac:dyDescent="0.25">
      <c r="A59" s="1"/>
      <c r="B59" s="72" t="s">
        <v>24</v>
      </c>
      <c r="C59" s="72">
        <v>31226</v>
      </c>
      <c r="D59"/>
    </row>
    <row r="60" spans="1:5" ht="12" customHeight="1" x14ac:dyDescent="0.25">
      <c r="A60" s="1"/>
      <c r="B60" s="72" t="s">
        <v>36</v>
      </c>
      <c r="C60" s="72">
        <v>34793</v>
      </c>
      <c r="D60"/>
      <c r="E60" s="19"/>
    </row>
    <row r="61" spans="1:5" ht="12" customHeight="1" x14ac:dyDescent="0.25">
      <c r="A61" s="1"/>
      <c r="B61" s="72" t="s">
        <v>29</v>
      </c>
      <c r="C61" s="72">
        <v>53314</v>
      </c>
      <c r="D61"/>
      <c r="E61" s="17"/>
    </row>
    <row r="62" spans="1:5" ht="12" customHeight="1" x14ac:dyDescent="0.25">
      <c r="A62" s="1"/>
      <c r="B62" s="72" t="s">
        <v>22</v>
      </c>
      <c r="C62" s="72">
        <v>92101</v>
      </c>
      <c r="D62"/>
      <c r="E62" s="17"/>
    </row>
    <row r="63" spans="1:5" ht="12" customHeight="1" x14ac:dyDescent="0.25">
      <c r="A63" s="1"/>
      <c r="B63" s="72" t="s">
        <v>26</v>
      </c>
      <c r="C63" s="72">
        <v>103656</v>
      </c>
      <c r="D63"/>
    </row>
    <row r="64" spans="1:5" ht="12" customHeight="1" x14ac:dyDescent="0.25">
      <c r="A64" s="1"/>
      <c r="B64" s="72" t="s">
        <v>20</v>
      </c>
      <c r="C64" s="72">
        <v>140275</v>
      </c>
      <c r="D64"/>
    </row>
    <row r="65" spans="1:6" ht="12" customHeight="1" x14ac:dyDescent="0.25">
      <c r="A65" s="1"/>
      <c r="B65" s="72" t="s">
        <v>30</v>
      </c>
      <c r="C65" s="72">
        <v>255250</v>
      </c>
      <c r="D65"/>
      <c r="E65" s="18"/>
    </row>
    <row r="66" spans="1:6" ht="12" customHeight="1" x14ac:dyDescent="0.25">
      <c r="A66" s="1"/>
      <c r="B66" s="72" t="s">
        <v>28</v>
      </c>
      <c r="C66" s="72">
        <v>268245</v>
      </c>
      <c r="D66"/>
      <c r="E66" s="17"/>
    </row>
    <row r="67" spans="1:6" s="19" customFormat="1" ht="12" customHeight="1" x14ac:dyDescent="0.25">
      <c r="A67" s="1"/>
      <c r="B67" s="72" t="s">
        <v>19</v>
      </c>
      <c r="C67" s="72">
        <v>548600</v>
      </c>
      <c r="D67"/>
      <c r="F67" s="2"/>
    </row>
    <row r="68" spans="1:6" s="19" customFormat="1" ht="12" customHeight="1" x14ac:dyDescent="0.25">
      <c r="A68" s="1"/>
      <c r="B68" s="72" t="s">
        <v>4</v>
      </c>
      <c r="C68" s="72" t="s">
        <v>5</v>
      </c>
      <c r="D68"/>
      <c r="F68" s="2"/>
    </row>
    <row r="69" spans="1:6" s="19" customFormat="1" ht="12" customHeight="1" x14ac:dyDescent="0.25">
      <c r="A69" s="1"/>
      <c r="B69" s="50" t="s">
        <v>14</v>
      </c>
      <c r="C69" s="50" t="s">
        <v>5</v>
      </c>
      <c r="D69"/>
      <c r="F69" s="2"/>
    </row>
    <row r="70" spans="1:6" s="19" customFormat="1" ht="12" customHeight="1" x14ac:dyDescent="0.25">
      <c r="A70" s="1"/>
      <c r="B70" s="72" t="s">
        <v>16</v>
      </c>
      <c r="C70" s="72" t="s">
        <v>5</v>
      </c>
      <c r="D70"/>
      <c r="F70" s="2"/>
    </row>
    <row r="71" spans="1:6" ht="12" customHeight="1" x14ac:dyDescent="0.25">
      <c r="A71" s="1"/>
      <c r="B71" s="72" t="s">
        <v>6</v>
      </c>
      <c r="C71" s="72" t="s">
        <v>5</v>
      </c>
      <c r="D71"/>
    </row>
    <row r="72" spans="1:6" ht="12" customHeight="1" x14ac:dyDescent="0.25">
      <c r="A72" s="1"/>
      <c r="B72" s="72" t="s">
        <v>3</v>
      </c>
      <c r="C72" s="72" t="s">
        <v>5</v>
      </c>
      <c r="D72"/>
    </row>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B00-000000000000}"/>
    <hyperlink ref="B36" r:id="rId1" display="http://www.observatorioemigracao.pt/np4/8218" xr:uid="{BCE69CFA-D405-4354-BB26-686E23798823}"/>
    <hyperlink ref="B36:C36" r:id="rId2" display="ttp://www.observatorioemigracao.pt/np4/8218" xr:uid="{A1F8C955-C5E9-44D7-84E8-0F0511AF4995}"/>
    <hyperlink ref="B36:D36" r:id="rId3" display="http://www.observatorioemigracao.pt/np4/9387" xr:uid="{0A33CE56-6197-44E3-AEC7-915B76143CC9}"/>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70"/>
  <sheetViews>
    <sheetView showGridLines="0" zoomScaleNormal="100" workbookViewId="0">
      <selection activeCell="I29" sqref="I29"/>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6" t="s">
        <v>153</v>
      </c>
      <c r="C2" s="227"/>
      <c r="D2" s="227"/>
      <c r="E2" s="227"/>
      <c r="F2" s="227"/>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1" t="s">
        <v>135</v>
      </c>
      <c r="C33" s="214"/>
      <c r="D33" s="214"/>
      <c r="E33" s="214"/>
      <c r="F33" s="214"/>
      <c r="G33" s="3"/>
      <c r="H33" s="3"/>
      <c r="I33" s="4"/>
      <c r="J33" s="4"/>
      <c r="K33" s="4"/>
      <c r="L33"/>
      <c r="M33"/>
      <c r="N33"/>
      <c r="O33"/>
    </row>
    <row r="34" spans="1:15" s="1" customFormat="1" ht="105" customHeight="1" x14ac:dyDescent="0.25">
      <c r="A34" s="26" t="s">
        <v>8</v>
      </c>
      <c r="B34" s="229" t="s">
        <v>99</v>
      </c>
      <c r="C34" s="229"/>
      <c r="D34" s="229"/>
      <c r="E34" s="229"/>
      <c r="F34" s="229"/>
    </row>
    <row r="35" spans="1:15" s="87" customFormat="1" ht="15" customHeight="1" x14ac:dyDescent="0.25">
      <c r="A35" s="4" t="s">
        <v>31</v>
      </c>
      <c r="B35" s="205" t="s">
        <v>163</v>
      </c>
      <c r="C35" s="206"/>
    </row>
    <row r="36" spans="1:15" s="87" customFormat="1" ht="15" customHeight="1" x14ac:dyDescent="0.25">
      <c r="A36" s="99" t="s">
        <v>1</v>
      </c>
      <c r="B36" s="207" t="s">
        <v>162</v>
      </c>
      <c r="C36" s="207"/>
      <c r="D36" s="207"/>
      <c r="E36" s="187"/>
      <c r="F36" s="187"/>
      <c r="G36" s="187"/>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69" t="s">
        <v>22</v>
      </c>
      <c r="C49" s="93">
        <v>-1577</v>
      </c>
      <c r="D49" s="70"/>
    </row>
    <row r="50" spans="1:9" ht="12" customHeight="1" x14ac:dyDescent="0.2">
      <c r="B50" s="96" t="s">
        <v>18</v>
      </c>
      <c r="C50" s="71">
        <v>303</v>
      </c>
      <c r="D50" s="70"/>
    </row>
    <row r="51" spans="1:9" ht="12" customHeight="1" x14ac:dyDescent="0.2">
      <c r="B51" s="190" t="s">
        <v>15</v>
      </c>
      <c r="C51" s="93">
        <v>345</v>
      </c>
      <c r="D51" s="70"/>
      <c r="E51" s="17"/>
      <c r="F51" s="17"/>
    </row>
    <row r="52" spans="1:9" ht="12" customHeight="1" x14ac:dyDescent="0.2">
      <c r="B52" s="95" t="s">
        <v>27</v>
      </c>
      <c r="C52" s="93">
        <v>367</v>
      </c>
      <c r="D52" s="73"/>
      <c r="E52" s="17"/>
      <c r="F52" s="17"/>
    </row>
    <row r="53" spans="1:9" ht="12" customHeight="1" x14ac:dyDescent="0.2">
      <c r="B53" s="95" t="s">
        <v>25</v>
      </c>
      <c r="C53" s="93">
        <v>405</v>
      </c>
      <c r="D53" s="73"/>
      <c r="E53" s="15"/>
      <c r="F53" s="15"/>
    </row>
    <row r="54" spans="1:9" ht="12" customHeight="1" x14ac:dyDescent="0.2">
      <c r="B54" s="84" t="s">
        <v>109</v>
      </c>
      <c r="C54" s="94">
        <v>481</v>
      </c>
      <c r="D54" s="70"/>
    </row>
    <row r="55" spans="1:9" ht="12" customHeight="1" x14ac:dyDescent="0.25">
      <c r="B55" s="71" t="s">
        <v>20</v>
      </c>
      <c r="C55" s="71">
        <v>840</v>
      </c>
      <c r="D55" s="73"/>
    </row>
    <row r="56" spans="1:9" ht="12" customHeight="1" x14ac:dyDescent="0.2">
      <c r="B56" s="69" t="s">
        <v>30</v>
      </c>
      <c r="C56" s="194">
        <v>1661</v>
      </c>
      <c r="D56" s="70"/>
    </row>
    <row r="57" spans="1:9" ht="12" customHeight="1" x14ac:dyDescent="0.25">
      <c r="B57" s="71" t="s">
        <v>24</v>
      </c>
      <c r="C57" s="71">
        <v>3224</v>
      </c>
      <c r="D57" s="73"/>
      <c r="E57" s="19"/>
      <c r="F57" s="19"/>
    </row>
    <row r="58" spans="1:9" ht="12" customHeight="1" x14ac:dyDescent="0.2">
      <c r="B58" s="69" t="s">
        <v>29</v>
      </c>
      <c r="C58" s="93">
        <v>3453</v>
      </c>
      <c r="D58" s="70"/>
    </row>
    <row r="59" spans="1:9" ht="12" customHeight="1" x14ac:dyDescent="0.25">
      <c r="B59" s="96" t="s">
        <v>26</v>
      </c>
      <c r="C59" s="71">
        <v>4782</v>
      </c>
      <c r="D59" s="73"/>
      <c r="E59" s="19"/>
      <c r="F59" s="19"/>
    </row>
    <row r="60" spans="1:9" ht="12" customHeight="1" x14ac:dyDescent="0.2">
      <c r="B60" s="188" t="s">
        <v>19</v>
      </c>
      <c r="C60" s="71">
        <v>13500</v>
      </c>
      <c r="D60" s="85"/>
    </row>
    <row r="61" spans="1:9" ht="12" customHeight="1" x14ac:dyDescent="0.2">
      <c r="B61" s="69" t="s">
        <v>28</v>
      </c>
      <c r="C61" s="93">
        <v>17054</v>
      </c>
      <c r="D61" s="73"/>
    </row>
    <row r="62" spans="1:9" ht="12" customHeight="1" x14ac:dyDescent="0.2">
      <c r="A62" s="19"/>
      <c r="B62" s="69" t="s">
        <v>4</v>
      </c>
      <c r="C62" s="70" t="s">
        <v>5</v>
      </c>
      <c r="D62" s="70"/>
      <c r="G62" s="19"/>
      <c r="H62" s="19"/>
      <c r="I62" s="19"/>
    </row>
    <row r="63" spans="1:9" ht="12" customHeight="1" x14ac:dyDescent="0.2">
      <c r="A63" s="19"/>
      <c r="B63" s="95" t="s">
        <v>14</v>
      </c>
      <c r="C63" s="93" t="s">
        <v>5</v>
      </c>
      <c r="D63" s="73"/>
      <c r="E63" s="15"/>
      <c r="F63" s="15"/>
      <c r="G63" s="19"/>
      <c r="H63" s="19"/>
      <c r="I63" s="19"/>
    </row>
    <row r="64" spans="1:9" ht="12" customHeight="1" x14ac:dyDescent="0.2">
      <c r="A64" s="16"/>
      <c r="B64" s="88" t="s">
        <v>16</v>
      </c>
      <c r="C64" s="71" t="s">
        <v>5</v>
      </c>
      <c r="D64" s="70"/>
      <c r="G64" s="17"/>
      <c r="H64" s="17"/>
      <c r="I64" s="17"/>
    </row>
    <row r="65" spans="1:9" ht="12" customHeight="1" x14ac:dyDescent="0.2">
      <c r="A65" s="16"/>
      <c r="B65" s="69" t="s">
        <v>6</v>
      </c>
      <c r="C65" s="93" t="s">
        <v>5</v>
      </c>
      <c r="D65" s="70"/>
      <c r="E65" s="19"/>
      <c r="F65" s="19"/>
      <c r="G65" s="17"/>
      <c r="H65" s="17"/>
      <c r="I65" s="17"/>
    </row>
    <row r="66" spans="1:9" ht="12" customHeight="1" x14ac:dyDescent="0.2">
      <c r="A66" s="16"/>
      <c r="B66" s="84" t="s">
        <v>17</v>
      </c>
      <c r="C66" s="94" t="s">
        <v>5</v>
      </c>
      <c r="D66" s="70"/>
      <c r="E66" s="18"/>
      <c r="F66" s="18"/>
      <c r="G66" s="18"/>
      <c r="H66" s="18"/>
      <c r="I66" s="18"/>
    </row>
    <row r="67" spans="1:9" ht="12" customHeight="1" x14ac:dyDescent="0.2">
      <c r="A67" s="16"/>
      <c r="B67" s="69" t="s">
        <v>36</v>
      </c>
      <c r="C67" s="93" t="s">
        <v>5</v>
      </c>
      <c r="D67" s="73"/>
      <c r="E67" s="17"/>
      <c r="F67" s="17"/>
      <c r="G67" s="17"/>
      <c r="H67" s="17"/>
      <c r="I67" s="17"/>
    </row>
    <row r="68" spans="1:9" s="19" customFormat="1" ht="12" customHeight="1" x14ac:dyDescent="0.2">
      <c r="B68" s="69" t="s">
        <v>32</v>
      </c>
      <c r="C68" s="93" t="s">
        <v>5</v>
      </c>
      <c r="D68" s="70"/>
      <c r="E68" s="2"/>
      <c r="F68" s="2"/>
    </row>
    <row r="69" spans="1:9" s="19" customFormat="1" ht="12" customHeight="1" x14ac:dyDescent="0.2">
      <c r="B69" s="69" t="s">
        <v>57</v>
      </c>
      <c r="C69" s="93" t="s">
        <v>5</v>
      </c>
      <c r="D69" s="85"/>
      <c r="E69" s="2"/>
      <c r="F69" s="2"/>
    </row>
    <row r="70" spans="1:9" s="19" customFormat="1" ht="12" customHeight="1" x14ac:dyDescent="0.25">
      <c r="B70" s="96" t="s">
        <v>23</v>
      </c>
      <c r="C70" s="71" t="s">
        <v>5</v>
      </c>
      <c r="E70" s="17"/>
      <c r="F70" s="17"/>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C00-000000000000}"/>
    <hyperlink ref="B36" r:id="rId1" display="http://www.observatorioemigracao.pt/np4/8218" xr:uid="{390A00D9-4516-4A9B-8475-8AA94A7AFFAB}"/>
    <hyperlink ref="B36:C36" r:id="rId2" display="ttp://www.observatorioemigracao.pt/np4/8218" xr:uid="{C11040CC-D4D6-4B04-A3B0-2FD861914E6A}"/>
    <hyperlink ref="B36:D36" r:id="rId3" display="http://www.observatorioemigracao.pt/np4/9387" xr:uid="{E4C8D781-7918-4FB7-94EE-78A4AEB14590}"/>
  </hyperlinks>
  <pageMargins left="0.23622047244094491" right="0.23622047244094491" top="0.74803149606299213" bottom="0.74803149606299213" header="0.31496062992125984" footer="0.31496062992125984"/>
  <pageSetup paperSize="9" orientation="portrait" horizontalDpi="4294967293" verticalDpi="1200" r:id="rId4"/>
  <headerFooter>
    <oddFooter>&amp;C&amp;"Arial,Negrito"&amp;8&amp;P/&amp;N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topLeftCell="A4" workbookViewId="0">
      <selection activeCell="B29" sqref="B29:F29"/>
    </sheetView>
  </sheetViews>
  <sheetFormatPr defaultColWidth="8.7109375" defaultRowHeight="12" customHeight="1" x14ac:dyDescent="0.25"/>
  <cols>
    <col min="1" max="1" width="12.7109375" style="82" customWidth="1"/>
    <col min="2" max="5" width="18.7109375" style="1" customWidth="1"/>
    <col min="6" max="6" width="18.7109375" customWidth="1"/>
    <col min="7" max="9" width="8.7109375" style="1"/>
    <col min="10" max="11" width="8.7109375" style="1" customWidth="1"/>
    <col min="12" max="16384" width="8.7109375" style="1"/>
  </cols>
  <sheetData>
    <row r="1" spans="1:15" ht="30" customHeight="1" x14ac:dyDescent="0.25">
      <c r="A1" s="24" t="s">
        <v>0</v>
      </c>
      <c r="B1" s="48"/>
      <c r="C1" s="35" t="s">
        <v>75</v>
      </c>
      <c r="D1" s="7"/>
      <c r="F1" s="35"/>
    </row>
    <row r="2" spans="1:15" ht="30" customHeight="1" thickBot="1" x14ac:dyDescent="0.3">
      <c r="B2" s="226" t="s">
        <v>116</v>
      </c>
      <c r="C2" s="227"/>
      <c r="D2" s="227"/>
      <c r="E2" s="227"/>
      <c r="F2" s="228"/>
    </row>
    <row r="3" spans="1:15" ht="30" customHeight="1" x14ac:dyDescent="0.25">
      <c r="B3" s="233" t="s">
        <v>9</v>
      </c>
      <c r="C3" s="235" t="s">
        <v>10</v>
      </c>
      <c r="D3" s="230" t="s">
        <v>11</v>
      </c>
      <c r="E3" s="231"/>
      <c r="F3" s="232"/>
    </row>
    <row r="4" spans="1:15" ht="45" customHeight="1" x14ac:dyDescent="0.25">
      <c r="B4" s="234"/>
      <c r="C4" s="236"/>
      <c r="D4" s="37" t="s">
        <v>2</v>
      </c>
      <c r="E4" s="45" t="s">
        <v>42</v>
      </c>
      <c r="F4" s="45" t="s">
        <v>54</v>
      </c>
    </row>
    <row r="5" spans="1:15" ht="15" customHeight="1" x14ac:dyDescent="0.25">
      <c r="B5" s="103" t="s">
        <v>20</v>
      </c>
      <c r="C5" s="115">
        <v>1372600</v>
      </c>
      <c r="D5" s="104">
        <v>6375</v>
      </c>
      <c r="E5" s="116">
        <f>D5/C5*100</f>
        <v>0.46444703482442079</v>
      </c>
      <c r="F5" s="117" t="s">
        <v>5</v>
      </c>
    </row>
    <row r="6" spans="1:15" ht="15" customHeight="1" x14ac:dyDescent="0.25">
      <c r="B6" s="106" t="s">
        <v>4</v>
      </c>
      <c r="C6" s="118" t="s">
        <v>5</v>
      </c>
      <c r="D6" s="107">
        <v>381</v>
      </c>
      <c r="E6" s="120" t="s">
        <v>5</v>
      </c>
      <c r="F6" s="119" t="s">
        <v>5</v>
      </c>
    </row>
    <row r="7" spans="1:15" ht="15" customHeight="1" x14ac:dyDescent="0.25">
      <c r="B7" s="106" t="s">
        <v>14</v>
      </c>
      <c r="C7" s="118">
        <v>132443</v>
      </c>
      <c r="D7" s="107">
        <v>91</v>
      </c>
      <c r="E7" s="120">
        <f>D7/C7*100</f>
        <v>6.8708803032247828E-2</v>
      </c>
      <c r="F7" s="121" t="s">
        <v>5</v>
      </c>
    </row>
    <row r="8" spans="1:15" ht="15" customHeight="1" x14ac:dyDescent="0.25">
      <c r="B8" s="106" t="s">
        <v>15</v>
      </c>
      <c r="C8" s="118">
        <v>181568</v>
      </c>
      <c r="D8" s="107">
        <v>778</v>
      </c>
      <c r="E8" s="120">
        <f>D8/C8*100</f>
        <v>0.42848960169192807</v>
      </c>
      <c r="F8" s="121" t="s">
        <v>5</v>
      </c>
    </row>
    <row r="9" spans="1:15" ht="15" customHeight="1" x14ac:dyDescent="0.25">
      <c r="B9" s="109" t="s">
        <v>29</v>
      </c>
      <c r="C9" s="122">
        <v>192002</v>
      </c>
      <c r="D9" s="110">
        <v>3857</v>
      </c>
      <c r="E9" s="123">
        <f>D9/C9*100</f>
        <v>2.0088332413204029</v>
      </c>
      <c r="F9" s="121" t="s">
        <v>5</v>
      </c>
    </row>
    <row r="10" spans="1:15" ht="15" customHeight="1" x14ac:dyDescent="0.25">
      <c r="B10" s="109" t="s">
        <v>16</v>
      </c>
      <c r="C10" s="122">
        <v>29627</v>
      </c>
      <c r="D10" s="110">
        <v>547</v>
      </c>
      <c r="E10" s="123">
        <f>D10/C10*100</f>
        <v>1.8462888581361594</v>
      </c>
      <c r="F10" s="121" t="s">
        <v>74</v>
      </c>
    </row>
    <row r="11" spans="1:15" ht="15" customHeight="1" x14ac:dyDescent="0.25">
      <c r="B11" s="109" t="s">
        <v>6</v>
      </c>
      <c r="C11" s="122" t="s">
        <v>5</v>
      </c>
      <c r="D11" s="110" t="s">
        <v>5</v>
      </c>
      <c r="E11" s="123" t="s">
        <v>5</v>
      </c>
      <c r="F11" s="121" t="s">
        <v>5</v>
      </c>
    </row>
    <row r="12" spans="1:15" ht="15" customHeight="1" x14ac:dyDescent="0.25">
      <c r="B12" s="109" t="s">
        <v>17</v>
      </c>
      <c r="C12" s="122">
        <v>471810</v>
      </c>
      <c r="D12" s="110">
        <v>1005</v>
      </c>
      <c r="E12" s="123">
        <f>D12/C12*100</f>
        <v>0.21300947415273094</v>
      </c>
      <c r="F12" s="121" t="s">
        <v>5</v>
      </c>
    </row>
    <row r="13" spans="1:15" ht="15" customHeight="1" x14ac:dyDescent="0.25">
      <c r="B13" s="109" t="s">
        <v>18</v>
      </c>
      <c r="C13" s="122">
        <v>95080</v>
      </c>
      <c r="D13" s="110">
        <v>1818</v>
      </c>
      <c r="E13" s="123">
        <f t="shared" ref="E13:E21" si="0">D13/C13*100</f>
        <v>1.9120740429112326</v>
      </c>
      <c r="F13" s="121" t="s">
        <v>5</v>
      </c>
    </row>
    <row r="14" spans="1:15" ht="15" customHeight="1" x14ac:dyDescent="0.25">
      <c r="B14" s="109" t="s">
        <v>26</v>
      </c>
      <c r="C14" s="122">
        <v>1250991</v>
      </c>
      <c r="D14" s="110">
        <v>11554</v>
      </c>
      <c r="E14" s="123">
        <f t="shared" si="0"/>
        <v>0.9235877796083265</v>
      </c>
      <c r="F14" s="121" t="s">
        <v>5</v>
      </c>
    </row>
    <row r="15" spans="1:15" ht="15" customHeight="1" x14ac:dyDescent="0.25">
      <c r="B15" s="109" t="s">
        <v>36</v>
      </c>
      <c r="C15" s="122">
        <v>1172910</v>
      </c>
      <c r="D15" s="110">
        <v>890</v>
      </c>
      <c r="E15" s="123">
        <f t="shared" si="0"/>
        <v>7.5879649759998641E-2</v>
      </c>
      <c r="F15" s="119" t="s">
        <v>5</v>
      </c>
    </row>
    <row r="16" spans="1:15" ht="15" customHeight="1" x14ac:dyDescent="0.25">
      <c r="B16" s="109" t="s">
        <v>19</v>
      </c>
      <c r="C16" s="122">
        <v>417613</v>
      </c>
      <c r="D16" s="110">
        <v>7426</v>
      </c>
      <c r="E16" s="123">
        <f t="shared" si="0"/>
        <v>1.7782013490959332</v>
      </c>
      <c r="F16" s="121" t="s">
        <v>5</v>
      </c>
      <c r="G16" s="81"/>
      <c r="H16" s="81"/>
      <c r="I16" s="81"/>
      <c r="J16" s="81"/>
      <c r="K16" s="81"/>
      <c r="L16" s="81"/>
      <c r="M16" s="81"/>
      <c r="N16" s="81"/>
      <c r="O16" s="81"/>
    </row>
    <row r="17" spans="1:15" ht="15" customHeight="1" x14ac:dyDescent="0.25">
      <c r="B17" s="109" t="s">
        <v>24</v>
      </c>
      <c r="C17" s="122">
        <v>310013</v>
      </c>
      <c r="D17" s="110">
        <v>4892</v>
      </c>
      <c r="E17" s="123">
        <f t="shared" si="0"/>
        <v>1.5779983420050128</v>
      </c>
      <c r="F17" s="121" t="s">
        <v>5</v>
      </c>
    </row>
    <row r="18" spans="1:15" ht="15" customHeight="1" x14ac:dyDescent="0.25">
      <c r="B18" s="109" t="s">
        <v>32</v>
      </c>
      <c r="C18" s="122">
        <v>76888</v>
      </c>
      <c r="D18" s="110">
        <v>426</v>
      </c>
      <c r="E18" s="123">
        <f t="shared" si="0"/>
        <v>0.55405264800749143</v>
      </c>
      <c r="F18" s="121" t="s">
        <v>5</v>
      </c>
    </row>
    <row r="19" spans="1:15" ht="15" customHeight="1" x14ac:dyDescent="0.25">
      <c r="B19" s="109" t="s">
        <v>21</v>
      </c>
      <c r="C19" s="122">
        <v>439658</v>
      </c>
      <c r="D19" s="110">
        <v>702</v>
      </c>
      <c r="E19" s="123">
        <f t="shared" si="0"/>
        <v>0.15966956134086041</v>
      </c>
      <c r="F19" s="121" t="s">
        <v>5</v>
      </c>
    </row>
    <row r="20" spans="1:15" ht="15" customHeight="1" x14ac:dyDescent="0.25">
      <c r="B20" s="109" t="s">
        <v>22</v>
      </c>
      <c r="C20" s="122">
        <v>26964</v>
      </c>
      <c r="D20" s="110">
        <v>3638</v>
      </c>
      <c r="E20" s="123">
        <f t="shared" si="0"/>
        <v>13.492063492063492</v>
      </c>
      <c r="F20" s="121" t="s">
        <v>41</v>
      </c>
    </row>
    <row r="21" spans="1:15" ht="15" customHeight="1" x14ac:dyDescent="0.25">
      <c r="B21" s="109" t="s">
        <v>57</v>
      </c>
      <c r="C21" s="122">
        <v>878</v>
      </c>
      <c r="D21" s="110">
        <v>53</v>
      </c>
      <c r="E21" s="123">
        <f t="shared" si="0"/>
        <v>6.0364464692482915</v>
      </c>
      <c r="F21" s="121" t="s">
        <v>56</v>
      </c>
    </row>
    <row r="22" spans="1:15" ht="15" customHeight="1" x14ac:dyDescent="0.25">
      <c r="B22" s="109" t="s">
        <v>23</v>
      </c>
      <c r="C22" s="122" t="s">
        <v>5</v>
      </c>
      <c r="D22" s="110">
        <v>1439</v>
      </c>
      <c r="E22" s="123" t="s">
        <v>5</v>
      </c>
      <c r="F22" s="121" t="s">
        <v>5</v>
      </c>
    </row>
    <row r="23" spans="1:15" ht="15" customHeight="1" x14ac:dyDescent="0.25">
      <c r="B23" s="109" t="s">
        <v>25</v>
      </c>
      <c r="C23" s="122">
        <v>79493</v>
      </c>
      <c r="D23" s="110">
        <v>709</v>
      </c>
      <c r="E23" s="123">
        <f>D23/C23*100</f>
        <v>0.89190243166064942</v>
      </c>
      <c r="F23" s="121" t="s">
        <v>5</v>
      </c>
    </row>
    <row r="24" spans="1:15" ht="15" customHeight="1" x14ac:dyDescent="0.25">
      <c r="B24" s="109" t="s">
        <v>28</v>
      </c>
      <c r="C24" s="122">
        <v>1110596</v>
      </c>
      <c r="D24" s="110">
        <v>4414</v>
      </c>
      <c r="E24" s="123" t="s">
        <v>5</v>
      </c>
      <c r="F24" s="121" t="s">
        <v>5</v>
      </c>
    </row>
    <row r="25" spans="1:15" ht="15" customHeight="1" x14ac:dyDescent="0.25">
      <c r="B25" s="109" t="s">
        <v>27</v>
      </c>
      <c r="C25" s="122">
        <v>94514</v>
      </c>
      <c r="D25" s="110">
        <v>688</v>
      </c>
      <c r="E25" s="123">
        <f>D25/C25*100</f>
        <v>0.72793448589626941</v>
      </c>
      <c r="F25" s="121" t="s">
        <v>5</v>
      </c>
    </row>
    <row r="26" spans="1:15" ht="15" customHeight="1" x14ac:dyDescent="0.25">
      <c r="B26" s="109" t="s">
        <v>30</v>
      </c>
      <c r="C26" s="122">
        <v>241040</v>
      </c>
      <c r="D26" s="110">
        <v>12652</v>
      </c>
      <c r="E26" s="123">
        <f>D26/C26*100</f>
        <v>5.2489213408562891</v>
      </c>
      <c r="F26" s="121" t="s">
        <v>59</v>
      </c>
    </row>
    <row r="27" spans="1:15" ht="15" customHeight="1" thickBot="1" x14ac:dyDescent="0.3">
      <c r="B27" s="112" t="s">
        <v>3</v>
      </c>
      <c r="C27" s="124">
        <v>287499</v>
      </c>
      <c r="D27" s="113">
        <v>532</v>
      </c>
      <c r="E27" s="125">
        <f>D27/C27*100</f>
        <v>0.18504412189259789</v>
      </c>
      <c r="F27" s="126" t="s">
        <v>5</v>
      </c>
    </row>
    <row r="28" spans="1:15" ht="15" customHeight="1" x14ac:dyDescent="0.25">
      <c r="B28" s="3"/>
      <c r="C28" s="4"/>
      <c r="D28" s="4"/>
      <c r="E28" s="4"/>
    </row>
    <row r="29" spans="1:15" ht="30" customHeight="1" x14ac:dyDescent="0.25">
      <c r="A29" s="83" t="s">
        <v>7</v>
      </c>
      <c r="B29" s="221" t="s">
        <v>156</v>
      </c>
      <c r="C29" s="214"/>
      <c r="D29" s="214"/>
      <c r="E29" s="214"/>
      <c r="F29" s="214"/>
      <c r="G29" s="3"/>
      <c r="H29" s="3"/>
      <c r="I29" s="4"/>
      <c r="J29" s="4"/>
      <c r="K29" s="4"/>
      <c r="L29"/>
      <c r="M29"/>
      <c r="N29"/>
      <c r="O29"/>
    </row>
    <row r="30" spans="1:15" ht="105" customHeight="1" x14ac:dyDescent="0.25">
      <c r="A30" s="83" t="s">
        <v>8</v>
      </c>
      <c r="B30" s="229" t="s">
        <v>60</v>
      </c>
      <c r="C30" s="214"/>
      <c r="D30" s="214"/>
      <c r="E30" s="214"/>
      <c r="F30" s="224"/>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B6:F27">
    <sortCondition ref="B5"/>
  </sortState>
  <mergeCells count="8">
    <mergeCell ref="B32:D32"/>
    <mergeCell ref="B31:C31"/>
    <mergeCell ref="B2:F2"/>
    <mergeCell ref="B29:F29"/>
    <mergeCell ref="B30:F30"/>
    <mergeCell ref="D3:F3"/>
    <mergeCell ref="B3:B4"/>
    <mergeCell ref="C3:C4"/>
  </mergeCells>
  <hyperlinks>
    <hyperlink ref="C1" location="Índice!A1" display="[índice Ç]" xr:uid="{00000000-0004-0000-0200-000000000000}"/>
    <hyperlink ref="B32" r:id="rId1" display="http://www.observatorioemigracao.pt/np4/8218" xr:uid="{B9F4CC2C-361E-49FC-B11E-69BF721771D6}"/>
    <hyperlink ref="B32:C32" r:id="rId2" display="ttp://www.observatorioemigracao.pt/np4/8218" xr:uid="{970B8242-FD5A-4D42-8A78-914876E7721C}"/>
    <hyperlink ref="B32:D32" r:id="rId3" display="http://www.observatorioemigracao.pt/np4/9387" xr:uid="{1F5185CA-C2CC-42BB-8A15-074D1F9C7217}"/>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3"/>
  <sheetViews>
    <sheetView showGridLines="0" workbookViewId="0">
      <selection activeCell="B3" sqref="B3"/>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79"/>
    </row>
    <row r="2" spans="1:16" s="13" customFormat="1" ht="45" customHeight="1" x14ac:dyDescent="0.25">
      <c r="A2" s="11"/>
      <c r="B2" s="226" t="s">
        <v>138</v>
      </c>
      <c r="C2" s="258"/>
      <c r="D2" s="258"/>
      <c r="E2" s="258"/>
      <c r="F2" s="258"/>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c r="A33" s="26" t="s">
        <v>7</v>
      </c>
      <c r="B33" s="221" t="s">
        <v>102</v>
      </c>
      <c r="C33" s="214"/>
      <c r="D33" s="214"/>
      <c r="E33" s="214"/>
      <c r="F33" s="214"/>
      <c r="G33" s="214"/>
      <c r="H33" s="214"/>
    </row>
    <row r="34" spans="1:8" s="1" customFormat="1" ht="30" customHeight="1" x14ac:dyDescent="0.25">
      <c r="A34" s="26" t="s">
        <v>8</v>
      </c>
      <c r="B34" s="259" t="s">
        <v>52</v>
      </c>
      <c r="C34" s="224"/>
      <c r="D34" s="224"/>
      <c r="E34" s="224"/>
      <c r="F34" s="224"/>
    </row>
    <row r="35" spans="1:8" s="87" customFormat="1" ht="15" customHeight="1" x14ac:dyDescent="0.25">
      <c r="A35" s="4" t="s">
        <v>31</v>
      </c>
      <c r="B35" s="205" t="s">
        <v>163</v>
      </c>
      <c r="C35" s="206"/>
    </row>
    <row r="36" spans="1:8" s="87" customFormat="1" ht="15" customHeight="1" x14ac:dyDescent="0.25">
      <c r="A36" s="99" t="s">
        <v>1</v>
      </c>
      <c r="B36" s="207" t="s">
        <v>162</v>
      </c>
      <c r="C36" s="207"/>
      <c r="D36" s="207"/>
      <c r="E36" s="187"/>
      <c r="F36" s="187"/>
      <c r="G36" s="187"/>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spans="1:7" ht="15" customHeight="1" x14ac:dyDescent="0.25"/>
    <row r="50" spans="1:7" ht="15" customHeight="1" x14ac:dyDescent="0.25">
      <c r="B50" s="68" t="s">
        <v>25</v>
      </c>
      <c r="C50" s="67">
        <v>2032</v>
      </c>
    </row>
    <row r="51" spans="1:7" ht="15" customHeight="1" x14ac:dyDescent="0.25">
      <c r="B51" s="68" t="s">
        <v>18</v>
      </c>
      <c r="C51" s="67">
        <v>3943</v>
      </c>
    </row>
    <row r="52" spans="1:7" ht="15" customHeight="1" x14ac:dyDescent="0.25">
      <c r="B52" s="72" t="s">
        <v>27</v>
      </c>
      <c r="C52" s="67">
        <v>4953</v>
      </c>
    </row>
    <row r="53" spans="1:7" ht="15" customHeight="1" x14ac:dyDescent="0.25">
      <c r="B53" s="67" t="s">
        <v>15</v>
      </c>
      <c r="C53" s="67">
        <v>5670</v>
      </c>
    </row>
    <row r="54" spans="1:7" ht="15" customHeight="1" x14ac:dyDescent="0.25">
      <c r="B54" s="68" t="s">
        <v>21</v>
      </c>
      <c r="C54" s="67">
        <v>6299</v>
      </c>
    </row>
    <row r="55" spans="1:7" ht="15" customHeight="1" x14ac:dyDescent="0.25">
      <c r="B55" s="68" t="s">
        <v>32</v>
      </c>
      <c r="C55" s="67">
        <v>10516</v>
      </c>
    </row>
    <row r="56" spans="1:7" ht="15" customHeight="1" x14ac:dyDescent="0.25">
      <c r="B56" s="68" t="s">
        <v>6</v>
      </c>
      <c r="C56" s="67">
        <v>19076</v>
      </c>
    </row>
    <row r="57" spans="1:7" ht="15" customHeight="1" x14ac:dyDescent="0.25">
      <c r="B57" s="68" t="s">
        <v>24</v>
      </c>
      <c r="C57" s="67">
        <v>35779</v>
      </c>
    </row>
    <row r="58" spans="1:7" ht="15" customHeight="1" x14ac:dyDescent="0.25">
      <c r="B58" s="77" t="s">
        <v>14</v>
      </c>
      <c r="C58" s="67">
        <v>39780</v>
      </c>
    </row>
    <row r="59" spans="1:7" ht="15" customHeight="1" x14ac:dyDescent="0.25">
      <c r="B59" s="67" t="s">
        <v>23</v>
      </c>
      <c r="C59" s="67">
        <v>41344</v>
      </c>
    </row>
    <row r="60" spans="1:7" ht="15" customHeight="1" x14ac:dyDescent="0.25">
      <c r="B60" s="68" t="s">
        <v>29</v>
      </c>
      <c r="C60" s="67">
        <v>74807</v>
      </c>
    </row>
    <row r="61" spans="1:7" ht="15" customHeight="1" x14ac:dyDescent="0.25">
      <c r="B61" s="68" t="s">
        <v>4</v>
      </c>
      <c r="C61" s="67">
        <v>111718</v>
      </c>
    </row>
    <row r="62" spans="1:7" ht="15" customHeight="1" x14ac:dyDescent="0.25">
      <c r="A62" s="19"/>
      <c r="B62" s="68" t="s">
        <v>26</v>
      </c>
      <c r="C62" s="67">
        <v>121617</v>
      </c>
      <c r="D62" s="19"/>
      <c r="E62" s="19"/>
      <c r="F62" s="19"/>
      <c r="G62" s="19"/>
    </row>
    <row r="63" spans="1:7" ht="15" customHeight="1" x14ac:dyDescent="0.25">
      <c r="A63" s="19"/>
      <c r="B63" s="68" t="s">
        <v>57</v>
      </c>
      <c r="C63" s="67">
        <v>122157</v>
      </c>
      <c r="D63" s="19"/>
      <c r="E63" s="19"/>
      <c r="F63" s="19"/>
      <c r="G63" s="19"/>
    </row>
    <row r="64" spans="1:7" ht="15" customHeight="1" x14ac:dyDescent="0.25">
      <c r="A64" s="16"/>
      <c r="B64" s="68" t="s">
        <v>22</v>
      </c>
      <c r="C64" s="67">
        <v>136918</v>
      </c>
      <c r="D64" s="17"/>
      <c r="E64" s="17"/>
      <c r="F64" s="17"/>
      <c r="G64" s="17"/>
    </row>
    <row r="65" spans="1:8" ht="15" customHeight="1" x14ac:dyDescent="0.25">
      <c r="A65" s="16"/>
      <c r="B65" s="67" t="s">
        <v>17</v>
      </c>
      <c r="C65" s="67">
        <v>166651</v>
      </c>
      <c r="D65" s="17"/>
      <c r="E65" s="17"/>
      <c r="F65" s="17"/>
      <c r="G65" s="17"/>
    </row>
    <row r="66" spans="1:8" ht="15" customHeight="1" x14ac:dyDescent="0.25">
      <c r="A66" s="16"/>
      <c r="B66" s="67" t="s">
        <v>3</v>
      </c>
      <c r="C66" s="67">
        <v>181785</v>
      </c>
      <c r="D66" s="18"/>
      <c r="E66" s="18"/>
      <c r="F66" s="18"/>
      <c r="G66" s="18"/>
    </row>
    <row r="67" spans="1:8" s="19" customFormat="1" ht="15" customHeight="1" x14ac:dyDescent="0.25">
      <c r="A67" s="16"/>
      <c r="B67" s="68" t="s">
        <v>20</v>
      </c>
      <c r="C67" s="67">
        <v>229033</v>
      </c>
      <c r="D67" s="17"/>
      <c r="E67" s="17"/>
      <c r="F67" s="17"/>
      <c r="G67" s="17"/>
      <c r="H67" s="2"/>
    </row>
    <row r="68" spans="1:8" s="19" customFormat="1" ht="15" customHeight="1" x14ac:dyDescent="0.25">
      <c r="B68" s="68" t="s">
        <v>36</v>
      </c>
      <c r="C68" s="67">
        <v>238824</v>
      </c>
      <c r="D68" s="15"/>
    </row>
    <row r="69" spans="1:8" s="19" customFormat="1" ht="15" customHeight="1" x14ac:dyDescent="0.25">
      <c r="B69" s="67" t="s">
        <v>28</v>
      </c>
      <c r="C69" s="67">
        <v>370603</v>
      </c>
      <c r="D69" s="15"/>
    </row>
    <row r="70" spans="1:8" s="19" customFormat="1" ht="15" customHeight="1" x14ac:dyDescent="0.25">
      <c r="B70" s="68" t="s">
        <v>30</v>
      </c>
      <c r="C70" s="67">
        <v>452806</v>
      </c>
      <c r="D70" s="15"/>
    </row>
    <row r="71" spans="1:8" ht="15" customHeight="1" x14ac:dyDescent="0.25">
      <c r="A71" s="19"/>
      <c r="B71" s="68" t="s">
        <v>16</v>
      </c>
      <c r="C71" s="67">
        <v>661721</v>
      </c>
      <c r="D71" s="19"/>
      <c r="E71" s="19"/>
      <c r="F71" s="19"/>
      <c r="G71" s="19"/>
      <c r="H71" s="19"/>
    </row>
    <row r="72" spans="1:8" ht="15" customHeight="1" x14ac:dyDescent="0.25">
      <c r="B72" s="68" t="s">
        <v>19</v>
      </c>
      <c r="C72" s="67">
        <v>1368914</v>
      </c>
    </row>
    <row r="73" spans="1:8" ht="15" customHeight="1" x14ac:dyDescent="0.25"/>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D00-000000000000}"/>
    <hyperlink ref="B36" r:id="rId1" display="http://www.observatorioemigracao.pt/np4/8218" xr:uid="{22A78FAE-4EBA-412B-A91D-D055950DB228}"/>
    <hyperlink ref="B36:C36" r:id="rId2" display="ttp://www.observatorioemigracao.pt/np4/8218" xr:uid="{5C52164B-EF3A-486F-B210-4FB267FC6B2E}"/>
    <hyperlink ref="B36:D36" r:id="rId3" display="http://www.observatorioemigracao.pt/np4/9387" xr:uid="{EEA16734-89C7-41AB-97EF-6C80832FB303}"/>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workbookViewId="0">
      <selection activeCell="B29" sqref="B29:I29"/>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3" ht="30" customHeight="1" x14ac:dyDescent="0.25">
      <c r="A1" s="24" t="s">
        <v>0</v>
      </c>
      <c r="B1" s="48"/>
      <c r="C1" s="35" t="s">
        <v>75</v>
      </c>
      <c r="D1" s="7"/>
      <c r="I1" s="35"/>
    </row>
    <row r="2" spans="1:13" ht="30" customHeight="1" thickBot="1" x14ac:dyDescent="0.3">
      <c r="B2" s="215" t="s">
        <v>119</v>
      </c>
      <c r="C2" s="215"/>
      <c r="D2" s="215"/>
      <c r="E2" s="215"/>
      <c r="F2" s="215"/>
      <c r="G2" s="215"/>
      <c r="H2" s="215"/>
      <c r="I2" s="215"/>
    </row>
    <row r="3" spans="1:13" ht="30" customHeight="1" x14ac:dyDescent="0.25">
      <c r="B3" s="233" t="s">
        <v>9</v>
      </c>
      <c r="C3" s="237" t="s">
        <v>70</v>
      </c>
      <c r="D3" s="238"/>
      <c r="E3" s="239"/>
      <c r="F3" s="237" t="s">
        <v>11</v>
      </c>
      <c r="G3" s="238"/>
      <c r="H3" s="238"/>
      <c r="I3" s="238"/>
    </row>
    <row r="4" spans="1:13" ht="45" customHeight="1" x14ac:dyDescent="0.25">
      <c r="B4" s="234"/>
      <c r="C4" s="91">
        <v>2023</v>
      </c>
      <c r="D4" s="45">
        <v>2022</v>
      </c>
      <c r="E4" s="92" t="s">
        <v>66</v>
      </c>
      <c r="F4" s="98">
        <v>2023</v>
      </c>
      <c r="G4" s="98">
        <v>2022</v>
      </c>
      <c r="H4" s="45" t="s">
        <v>67</v>
      </c>
      <c r="I4" s="45" t="s">
        <v>66</v>
      </c>
    </row>
    <row r="5" spans="1:13" ht="15" customHeight="1" x14ac:dyDescent="0.25">
      <c r="B5" s="103" t="s">
        <v>20</v>
      </c>
      <c r="C5" s="127">
        <v>1372600</v>
      </c>
      <c r="D5" s="105">
        <v>2112920</v>
      </c>
      <c r="E5" s="128">
        <f>(C5/D5*100)-100</f>
        <v>-35.0377676390966</v>
      </c>
      <c r="F5" s="105">
        <v>6375</v>
      </c>
      <c r="G5" s="105">
        <v>5935</v>
      </c>
      <c r="H5" s="129">
        <f>F5-G5</f>
        <v>440</v>
      </c>
      <c r="I5" s="130">
        <f>(F5/G5*100)-100</f>
        <v>7.413647851727049</v>
      </c>
    </row>
    <row r="6" spans="1:13" ht="15" customHeight="1" x14ac:dyDescent="0.25">
      <c r="B6" s="106" t="s">
        <v>4</v>
      </c>
      <c r="C6" s="131" t="s">
        <v>5</v>
      </c>
      <c r="D6" s="108" t="s">
        <v>5</v>
      </c>
      <c r="E6" s="132" t="s">
        <v>5</v>
      </c>
      <c r="F6" s="108">
        <v>381</v>
      </c>
      <c r="G6" s="108">
        <v>377</v>
      </c>
      <c r="H6" s="111">
        <f t="shared" ref="H6:H26" si="0">F6-G6</f>
        <v>4</v>
      </c>
      <c r="I6" s="133">
        <f t="shared" ref="I6:I26" si="1">(F6/G6*100)-100</f>
        <v>1.0610079575596814</v>
      </c>
    </row>
    <row r="7" spans="1:13" ht="15" customHeight="1" x14ac:dyDescent="0.25">
      <c r="B7" s="106" t="s">
        <v>14</v>
      </c>
      <c r="C7" s="131">
        <v>132443</v>
      </c>
      <c r="D7" s="108">
        <v>78826</v>
      </c>
      <c r="E7" s="132">
        <f t="shared" ref="E7:E26" si="2">(C7/D7*100)-100</f>
        <v>68.019435211732173</v>
      </c>
      <c r="F7" s="108">
        <v>91</v>
      </c>
      <c r="G7" s="108">
        <v>59</v>
      </c>
      <c r="H7" s="111">
        <f t="shared" si="0"/>
        <v>32</v>
      </c>
      <c r="I7" s="133">
        <f t="shared" si="1"/>
        <v>54.237288135593218</v>
      </c>
    </row>
    <row r="8" spans="1:13" ht="15" customHeight="1" x14ac:dyDescent="0.25">
      <c r="B8" s="106" t="s">
        <v>15</v>
      </c>
      <c r="C8" s="131">
        <v>181568</v>
      </c>
      <c r="D8" s="108">
        <v>246265</v>
      </c>
      <c r="E8" s="132">
        <f t="shared" si="2"/>
        <v>-26.271293119200863</v>
      </c>
      <c r="F8" s="108">
        <v>778</v>
      </c>
      <c r="G8" s="108">
        <v>797</v>
      </c>
      <c r="H8" s="111">
        <f t="shared" si="0"/>
        <v>-19</v>
      </c>
      <c r="I8" s="133">
        <f t="shared" si="1"/>
        <v>-2.3839397741530775</v>
      </c>
    </row>
    <row r="9" spans="1:13" ht="15" customHeight="1" x14ac:dyDescent="0.25">
      <c r="B9" s="109" t="s">
        <v>29</v>
      </c>
      <c r="C9" s="134">
        <v>192002</v>
      </c>
      <c r="D9" s="111">
        <v>122386</v>
      </c>
      <c r="E9" s="135">
        <f t="shared" si="2"/>
        <v>56.882323141535807</v>
      </c>
      <c r="F9" s="111">
        <v>3857</v>
      </c>
      <c r="G9" s="111">
        <v>3529</v>
      </c>
      <c r="H9" s="111">
        <f t="shared" si="0"/>
        <v>328</v>
      </c>
      <c r="I9" s="133">
        <f t="shared" si="1"/>
        <v>9.2944176820629139</v>
      </c>
    </row>
    <row r="10" spans="1:13" ht="15" customHeight="1" x14ac:dyDescent="0.25">
      <c r="B10" s="109" t="s">
        <v>16</v>
      </c>
      <c r="C10" s="134">
        <v>29627</v>
      </c>
      <c r="D10" s="111">
        <v>25061</v>
      </c>
      <c r="E10" s="135">
        <f t="shared" si="2"/>
        <v>18.219544311879019</v>
      </c>
      <c r="F10" s="111">
        <v>547</v>
      </c>
      <c r="G10" s="111">
        <v>562</v>
      </c>
      <c r="H10" s="111">
        <f t="shared" si="0"/>
        <v>-15</v>
      </c>
      <c r="I10" s="133">
        <f t="shared" si="1"/>
        <v>-2.669039145907476</v>
      </c>
    </row>
    <row r="11" spans="1:13" ht="15" customHeight="1" x14ac:dyDescent="0.25">
      <c r="B11" s="109" t="s">
        <v>6</v>
      </c>
      <c r="C11" s="134" t="s">
        <v>5</v>
      </c>
      <c r="D11" s="111" t="s">
        <v>5</v>
      </c>
      <c r="E11" s="135" t="s">
        <v>5</v>
      </c>
      <c r="F11" s="111" t="s">
        <v>5</v>
      </c>
      <c r="G11" s="111" t="s">
        <v>5</v>
      </c>
      <c r="H11" s="111" t="s">
        <v>5</v>
      </c>
      <c r="I11" s="133" t="s">
        <v>5</v>
      </c>
    </row>
    <row r="12" spans="1:13" ht="15" customHeight="1" x14ac:dyDescent="0.25">
      <c r="B12" s="109" t="s">
        <v>17</v>
      </c>
      <c r="C12" s="134">
        <v>471810</v>
      </c>
      <c r="D12" s="111">
        <v>437590</v>
      </c>
      <c r="E12" s="135">
        <f t="shared" si="2"/>
        <v>7.82010557828103</v>
      </c>
      <c r="F12" s="111">
        <v>1005</v>
      </c>
      <c r="G12" s="111">
        <v>875</v>
      </c>
      <c r="H12" s="111">
        <f t="shared" si="0"/>
        <v>130</v>
      </c>
      <c r="I12" s="133">
        <f t="shared" si="1"/>
        <v>14.857142857142861</v>
      </c>
    </row>
    <row r="13" spans="1:13" ht="15" customHeight="1" x14ac:dyDescent="0.25">
      <c r="B13" s="109" t="s">
        <v>18</v>
      </c>
      <c r="C13" s="134">
        <v>95080</v>
      </c>
      <c r="D13" s="111">
        <v>117907</v>
      </c>
      <c r="E13" s="135">
        <f t="shared" si="2"/>
        <v>-19.360173696218212</v>
      </c>
      <c r="F13" s="111">
        <v>1818</v>
      </c>
      <c r="G13" s="111">
        <v>1812</v>
      </c>
      <c r="H13" s="111">
        <f t="shared" si="0"/>
        <v>6</v>
      </c>
      <c r="I13" s="133">
        <f t="shared" si="1"/>
        <v>0.33112582781456013</v>
      </c>
    </row>
    <row r="14" spans="1:13" ht="15" customHeight="1" x14ac:dyDescent="0.25">
      <c r="B14" s="109" t="s">
        <v>26</v>
      </c>
      <c r="C14" s="134">
        <v>1250991</v>
      </c>
      <c r="D14" s="111">
        <v>1258894</v>
      </c>
      <c r="E14" s="135">
        <f t="shared" si="2"/>
        <v>-0.62777326764604879</v>
      </c>
      <c r="F14" s="111">
        <v>11554</v>
      </c>
      <c r="G14" s="111">
        <v>11001</v>
      </c>
      <c r="H14" s="111">
        <f>F14-G14</f>
        <v>553</v>
      </c>
      <c r="I14" s="133">
        <f t="shared" si="1"/>
        <v>5.026815744023267</v>
      </c>
    </row>
    <row r="15" spans="1:13" ht="15" customHeight="1" x14ac:dyDescent="0.25">
      <c r="B15" s="109" t="s">
        <v>36</v>
      </c>
      <c r="C15" s="134">
        <v>1172910</v>
      </c>
      <c r="D15" s="111">
        <v>1018349</v>
      </c>
      <c r="E15" s="135">
        <f t="shared" si="2"/>
        <v>15.177606105568913</v>
      </c>
      <c r="F15" s="111">
        <v>890</v>
      </c>
      <c r="G15" s="111">
        <v>746</v>
      </c>
      <c r="H15" s="111">
        <f t="shared" si="0"/>
        <v>144</v>
      </c>
      <c r="I15" s="133">
        <f t="shared" si="1"/>
        <v>19.30294906166219</v>
      </c>
    </row>
    <row r="16" spans="1:13" ht="15" customHeight="1" x14ac:dyDescent="0.25">
      <c r="B16" s="109" t="s">
        <v>19</v>
      </c>
      <c r="C16" s="134">
        <v>417613</v>
      </c>
      <c r="D16" s="111">
        <v>431078</v>
      </c>
      <c r="E16" s="135">
        <f>(C16/D16*100)-100</f>
        <v>-3.1235646449134435</v>
      </c>
      <c r="F16" s="111">
        <v>7426</v>
      </c>
      <c r="G16" s="111">
        <v>10216</v>
      </c>
      <c r="H16" s="111">
        <f t="shared" si="0"/>
        <v>-2790</v>
      </c>
      <c r="I16" s="133">
        <f t="shared" si="1"/>
        <v>-27.310101801096323</v>
      </c>
      <c r="J16" s="81"/>
      <c r="K16" s="81"/>
      <c r="L16" s="81"/>
      <c r="M16" s="81"/>
    </row>
    <row r="17" spans="1:15" ht="15" customHeight="1" x14ac:dyDescent="0.25">
      <c r="B17" s="109" t="s">
        <v>24</v>
      </c>
      <c r="C17" s="134">
        <v>310013</v>
      </c>
      <c r="D17" s="111">
        <v>378122</v>
      </c>
      <c r="E17" s="135">
        <f t="shared" si="2"/>
        <v>-18.012440429279437</v>
      </c>
      <c r="F17" s="111">
        <v>4892</v>
      </c>
      <c r="G17" s="111">
        <v>4533</v>
      </c>
      <c r="H17" s="111">
        <f t="shared" si="0"/>
        <v>359</v>
      </c>
      <c r="I17" s="133">
        <f t="shared" si="1"/>
        <v>7.9196999779395583</v>
      </c>
    </row>
    <row r="18" spans="1:15" ht="15" customHeight="1" x14ac:dyDescent="0.25">
      <c r="B18" s="109" t="s">
        <v>32</v>
      </c>
      <c r="C18" s="134">
        <v>76888</v>
      </c>
      <c r="D18" s="111">
        <v>67401</v>
      </c>
      <c r="E18" s="135">
        <f t="shared" si="2"/>
        <v>14.075458821085746</v>
      </c>
      <c r="F18" s="111">
        <v>426</v>
      </c>
      <c r="G18" s="111">
        <v>308</v>
      </c>
      <c r="H18" s="111">
        <f t="shared" si="0"/>
        <v>118</v>
      </c>
      <c r="I18" s="133">
        <f t="shared" si="1"/>
        <v>38.311688311688329</v>
      </c>
    </row>
    <row r="19" spans="1:15" ht="15" customHeight="1" x14ac:dyDescent="0.25">
      <c r="B19" s="109" t="s">
        <v>21</v>
      </c>
      <c r="C19" s="134">
        <v>439658</v>
      </c>
      <c r="D19" s="111">
        <v>410985</v>
      </c>
      <c r="E19" s="135">
        <f t="shared" si="2"/>
        <v>6.9766536491599425</v>
      </c>
      <c r="F19" s="111">
        <v>702</v>
      </c>
      <c r="G19" s="111">
        <v>670</v>
      </c>
      <c r="H19" s="111">
        <f t="shared" si="0"/>
        <v>32</v>
      </c>
      <c r="I19" s="133">
        <f t="shared" si="1"/>
        <v>4.7761194029850742</v>
      </c>
    </row>
    <row r="20" spans="1:15" ht="15" customHeight="1" x14ac:dyDescent="0.25">
      <c r="B20" s="109" t="s">
        <v>22</v>
      </c>
      <c r="C20" s="134">
        <v>26964</v>
      </c>
      <c r="D20" s="111">
        <v>31433</v>
      </c>
      <c r="E20" s="135">
        <f t="shared" si="2"/>
        <v>-14.217542073616897</v>
      </c>
      <c r="F20" s="111">
        <v>3638</v>
      </c>
      <c r="G20" s="111">
        <v>3633</v>
      </c>
      <c r="H20" s="111">
        <f t="shared" si="0"/>
        <v>5</v>
      </c>
      <c r="I20" s="133">
        <f t="shared" si="1"/>
        <v>0.13762730525736799</v>
      </c>
    </row>
    <row r="21" spans="1:15" ht="15" customHeight="1" x14ac:dyDescent="0.25">
      <c r="B21" s="109" t="s">
        <v>57</v>
      </c>
      <c r="C21" s="134">
        <v>878</v>
      </c>
      <c r="D21" s="111">
        <v>557</v>
      </c>
      <c r="E21" s="135">
        <f t="shared" si="2"/>
        <v>57.630161579892274</v>
      </c>
      <c r="F21" s="111">
        <v>53</v>
      </c>
      <c r="G21" s="111">
        <v>20</v>
      </c>
      <c r="H21" s="111">
        <f t="shared" si="0"/>
        <v>33</v>
      </c>
      <c r="I21" s="133">
        <f t="shared" si="1"/>
        <v>165</v>
      </c>
    </row>
    <row r="22" spans="1:15" ht="15" customHeight="1" x14ac:dyDescent="0.25">
      <c r="B22" s="109" t="s">
        <v>23</v>
      </c>
      <c r="C22" s="134" t="s">
        <v>5</v>
      </c>
      <c r="D22" s="111" t="s">
        <v>5</v>
      </c>
      <c r="E22" s="135" t="s">
        <v>5</v>
      </c>
      <c r="F22" s="111">
        <v>1439</v>
      </c>
      <c r="G22" s="111">
        <v>6619</v>
      </c>
      <c r="H22" s="111">
        <f t="shared" si="0"/>
        <v>-5180</v>
      </c>
      <c r="I22" s="133">
        <f>(F22/G22*100)-100</f>
        <v>-78.259555824142623</v>
      </c>
    </row>
    <row r="23" spans="1:15" ht="15" customHeight="1" x14ac:dyDescent="0.25">
      <c r="B23" s="109" t="s">
        <v>25</v>
      </c>
      <c r="C23" s="134">
        <v>79493</v>
      </c>
      <c r="D23" s="111">
        <v>83282</v>
      </c>
      <c r="E23" s="135">
        <f t="shared" si="2"/>
        <v>-4.5496025551739905</v>
      </c>
      <c r="F23" s="111">
        <v>709</v>
      </c>
      <c r="G23" s="111">
        <v>784</v>
      </c>
      <c r="H23" s="111">
        <f t="shared" si="0"/>
        <v>-75</v>
      </c>
      <c r="I23" s="133">
        <f t="shared" si="1"/>
        <v>-9.566326530612244</v>
      </c>
    </row>
    <row r="24" spans="1:15" ht="15" customHeight="1" x14ac:dyDescent="0.25">
      <c r="B24" s="109" t="s">
        <v>28</v>
      </c>
      <c r="C24" s="134">
        <v>1110596</v>
      </c>
      <c r="D24" s="111">
        <v>1055283</v>
      </c>
      <c r="E24" s="135">
        <f t="shared" si="2"/>
        <v>5.2415323661993938</v>
      </c>
      <c r="F24" s="111">
        <v>4414</v>
      </c>
      <c r="G24" s="111">
        <v>7941</v>
      </c>
      <c r="H24" s="111">
        <f t="shared" si="0"/>
        <v>-3527</v>
      </c>
      <c r="I24" s="133">
        <f t="shared" si="1"/>
        <v>-44.415061075431304</v>
      </c>
    </row>
    <row r="25" spans="1:15" ht="15" customHeight="1" x14ac:dyDescent="0.25">
      <c r="B25" s="109" t="s">
        <v>27</v>
      </c>
      <c r="C25" s="134">
        <v>94514</v>
      </c>
      <c r="D25" s="111">
        <v>102436</v>
      </c>
      <c r="E25" s="135">
        <f t="shared" si="2"/>
        <v>-7.733609277988208</v>
      </c>
      <c r="F25" s="111">
        <v>688</v>
      </c>
      <c r="G25" s="111">
        <v>547</v>
      </c>
      <c r="H25" s="111">
        <f t="shared" si="0"/>
        <v>141</v>
      </c>
      <c r="I25" s="133">
        <f t="shared" si="1"/>
        <v>25.776965265082268</v>
      </c>
    </row>
    <row r="26" spans="1:15" ht="15" customHeight="1" x14ac:dyDescent="0.25">
      <c r="B26" s="109" t="s">
        <v>30</v>
      </c>
      <c r="C26" s="134">
        <v>241040</v>
      </c>
      <c r="D26" s="111">
        <v>169055</v>
      </c>
      <c r="E26" s="135">
        <f t="shared" si="2"/>
        <v>42.580816893910253</v>
      </c>
      <c r="F26" s="111">
        <v>12652</v>
      </c>
      <c r="G26" s="111">
        <v>9948</v>
      </c>
      <c r="H26" s="111">
        <f t="shared" si="0"/>
        <v>2704</v>
      </c>
      <c r="I26" s="133">
        <f t="shared" si="1"/>
        <v>27.18134298351427</v>
      </c>
      <c r="K26" s="176"/>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1" t="s">
        <v>157</v>
      </c>
      <c r="C29" s="221"/>
      <c r="D29" s="221"/>
      <c r="E29" s="221"/>
      <c r="F29" s="221"/>
      <c r="G29" s="221"/>
      <c r="H29" s="221"/>
      <c r="I29" s="221"/>
      <c r="J29" s="4"/>
      <c r="K29" s="4"/>
      <c r="L29"/>
      <c r="M29"/>
      <c r="N29"/>
      <c r="O29"/>
    </row>
    <row r="30" spans="1:15" ht="75" customHeight="1" x14ac:dyDescent="0.25">
      <c r="A30" s="83" t="s">
        <v>8</v>
      </c>
      <c r="B30" s="229" t="s">
        <v>68</v>
      </c>
      <c r="C30" s="229"/>
      <c r="D30" s="229"/>
      <c r="E30" s="229"/>
      <c r="F30" s="229"/>
      <c r="G30" s="229"/>
      <c r="H30" s="229"/>
      <c r="I30" s="229"/>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300-000000000000}"/>
    <hyperlink ref="B32" r:id="rId1" display="http://www.observatorioemigracao.pt/np4/8218" xr:uid="{62D1CD1D-F27E-451E-8791-B57F5FA8CC2D}"/>
    <hyperlink ref="B32:C32" r:id="rId2" display="ttp://www.observatorioemigracao.pt/np4/8218" xr:uid="{976B5320-1B97-43E8-8BC9-C1E8BD697A93}"/>
    <hyperlink ref="B32:D32" r:id="rId3" display="http://www.observatorioemigracao.pt/np4/9387" xr:uid="{4C407291-0FC3-44ED-A362-4B8245CC98F4}"/>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showGridLines="0" workbookViewId="0">
      <selection activeCell="F16" sqref="F16"/>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5" ht="30" customHeight="1" x14ac:dyDescent="0.25">
      <c r="A1" s="24" t="s">
        <v>0</v>
      </c>
      <c r="B1" s="48"/>
      <c r="C1" s="35" t="s">
        <v>75</v>
      </c>
      <c r="D1" s="7"/>
      <c r="F1" s="35"/>
    </row>
    <row r="2" spans="1:15" ht="45" customHeight="1" thickBot="1" x14ac:dyDescent="0.3">
      <c r="B2" s="226" t="s">
        <v>122</v>
      </c>
      <c r="C2" s="227"/>
      <c r="D2" s="227"/>
      <c r="E2" s="227"/>
      <c r="F2" s="228"/>
    </row>
    <row r="3" spans="1:15" ht="30" customHeight="1" x14ac:dyDescent="0.25">
      <c r="B3" s="233" t="s">
        <v>9</v>
      </c>
      <c r="C3" s="235" t="s">
        <v>78</v>
      </c>
      <c r="D3" s="230" t="s">
        <v>79</v>
      </c>
      <c r="E3" s="231"/>
      <c r="F3" s="232"/>
    </row>
    <row r="4" spans="1:15" ht="45" customHeight="1" x14ac:dyDescent="0.25">
      <c r="B4" s="234"/>
      <c r="C4" s="236"/>
      <c r="D4" s="37" t="s">
        <v>80</v>
      </c>
      <c r="E4" s="45" t="s">
        <v>81</v>
      </c>
      <c r="F4" s="45" t="s">
        <v>82</v>
      </c>
      <c r="I4" s="97"/>
      <c r="J4" s="97"/>
    </row>
    <row r="5" spans="1:15" ht="15" customHeight="1" x14ac:dyDescent="0.25">
      <c r="B5" s="103" t="s">
        <v>20</v>
      </c>
      <c r="C5" s="182">
        <v>6375</v>
      </c>
      <c r="D5" s="105">
        <v>3980</v>
      </c>
      <c r="E5" s="105">
        <v>2395</v>
      </c>
      <c r="F5" s="172">
        <f>+E5*100/C5</f>
        <v>37.568627450980394</v>
      </c>
    </row>
    <row r="6" spans="1:15" ht="15" customHeight="1" x14ac:dyDescent="0.25">
      <c r="B6" s="106" t="s">
        <v>4</v>
      </c>
      <c r="C6" s="183" t="s">
        <v>5</v>
      </c>
      <c r="D6" s="108" t="s">
        <v>5</v>
      </c>
      <c r="E6" s="108" t="s">
        <v>5</v>
      </c>
      <c r="F6" s="149" t="s">
        <v>5</v>
      </c>
    </row>
    <row r="7" spans="1:15" ht="15" customHeight="1" x14ac:dyDescent="0.25">
      <c r="B7" s="106" t="s">
        <v>14</v>
      </c>
      <c r="C7" s="183">
        <v>91</v>
      </c>
      <c r="D7" s="108">
        <v>49</v>
      </c>
      <c r="E7" s="108">
        <v>42</v>
      </c>
      <c r="F7" s="149">
        <f t="shared" ref="F7:F26" si="0">+E7*100/C7</f>
        <v>46.153846153846153</v>
      </c>
    </row>
    <row r="8" spans="1:15" ht="15" customHeight="1" x14ac:dyDescent="0.25">
      <c r="B8" s="106" t="s">
        <v>15</v>
      </c>
      <c r="C8" s="183">
        <v>778</v>
      </c>
      <c r="D8" s="108">
        <v>441</v>
      </c>
      <c r="E8" s="108">
        <v>337</v>
      </c>
      <c r="F8" s="149">
        <f t="shared" si="0"/>
        <v>43.316195372750641</v>
      </c>
    </row>
    <row r="9" spans="1:15" ht="15" customHeight="1" x14ac:dyDescent="0.25">
      <c r="B9" s="109" t="s">
        <v>29</v>
      </c>
      <c r="C9" s="184">
        <v>3857</v>
      </c>
      <c r="D9" s="111">
        <v>2197</v>
      </c>
      <c r="E9" s="111">
        <v>1660</v>
      </c>
      <c r="F9" s="149">
        <f t="shared" si="0"/>
        <v>43.038631060409642</v>
      </c>
    </row>
    <row r="10" spans="1:15" ht="15" customHeight="1" x14ac:dyDescent="0.25">
      <c r="B10" s="109" t="s">
        <v>16</v>
      </c>
      <c r="C10" s="184" t="s">
        <v>5</v>
      </c>
      <c r="D10" s="111" t="s">
        <v>5</v>
      </c>
      <c r="E10" s="111" t="s">
        <v>5</v>
      </c>
      <c r="F10" s="149" t="s">
        <v>5</v>
      </c>
    </row>
    <row r="11" spans="1:15" ht="15" customHeight="1" x14ac:dyDescent="0.25">
      <c r="B11" s="109" t="s">
        <v>6</v>
      </c>
      <c r="C11" s="184" t="s">
        <v>5</v>
      </c>
      <c r="D11" s="111" t="s">
        <v>5</v>
      </c>
      <c r="E11" s="111" t="s">
        <v>5</v>
      </c>
      <c r="F11" s="149" t="s">
        <v>5</v>
      </c>
    </row>
    <row r="12" spans="1:15" ht="15" customHeight="1" x14ac:dyDescent="0.25">
      <c r="B12" s="109" t="s">
        <v>17</v>
      </c>
      <c r="C12" s="184" t="s">
        <v>5</v>
      </c>
      <c r="D12" s="111" t="s">
        <v>5</v>
      </c>
      <c r="E12" s="111" t="s">
        <v>5</v>
      </c>
      <c r="F12" s="149" t="s">
        <v>5</v>
      </c>
    </row>
    <row r="13" spans="1:15" ht="15" customHeight="1" x14ac:dyDescent="0.25">
      <c r="B13" s="109" t="s">
        <v>18</v>
      </c>
      <c r="C13" s="184">
        <v>1818</v>
      </c>
      <c r="D13" s="111">
        <v>1104</v>
      </c>
      <c r="E13" s="111">
        <v>714</v>
      </c>
      <c r="F13" s="149">
        <f t="shared" si="0"/>
        <v>39.273927392739274</v>
      </c>
    </row>
    <row r="14" spans="1:15" ht="15" customHeight="1" x14ac:dyDescent="0.25">
      <c r="B14" s="109" t="s">
        <v>26</v>
      </c>
      <c r="C14" s="184">
        <v>11554</v>
      </c>
      <c r="D14" s="111">
        <v>6527</v>
      </c>
      <c r="E14" s="111">
        <v>5027</v>
      </c>
      <c r="F14" s="149">
        <f t="shared" si="0"/>
        <v>43.508741561364033</v>
      </c>
    </row>
    <row r="15" spans="1:15" ht="15" customHeight="1" x14ac:dyDescent="0.25">
      <c r="B15" s="109" t="s">
        <v>36</v>
      </c>
      <c r="C15" s="184" t="s">
        <v>5</v>
      </c>
      <c r="D15" s="111" t="s">
        <v>5</v>
      </c>
      <c r="E15" s="111" t="s">
        <v>5</v>
      </c>
      <c r="F15" s="149" t="s">
        <v>5</v>
      </c>
    </row>
    <row r="16" spans="1:15" ht="15" customHeight="1" x14ac:dyDescent="0.25">
      <c r="B16" s="109" t="s">
        <v>19</v>
      </c>
      <c r="C16" s="184">
        <v>7426</v>
      </c>
      <c r="D16" s="111">
        <v>3684</v>
      </c>
      <c r="E16" s="111">
        <v>3742</v>
      </c>
      <c r="F16" s="149">
        <f t="shared" si="0"/>
        <v>50.390519795313764</v>
      </c>
      <c r="H16" s="81"/>
      <c r="I16" s="81"/>
      <c r="J16" s="81"/>
      <c r="K16" s="81"/>
      <c r="L16" s="81"/>
      <c r="M16" s="81"/>
      <c r="N16" s="81"/>
      <c r="O16" s="81"/>
    </row>
    <row r="17" spans="1:15" ht="15" customHeight="1" x14ac:dyDescent="0.25">
      <c r="B17" s="109" t="s">
        <v>24</v>
      </c>
      <c r="C17" s="184">
        <v>4892</v>
      </c>
      <c r="D17" s="111">
        <v>2807</v>
      </c>
      <c r="E17" s="111">
        <v>2085</v>
      </c>
      <c r="F17" s="149">
        <f t="shared" si="0"/>
        <v>42.620605069501224</v>
      </c>
    </row>
    <row r="18" spans="1:15" ht="15" customHeight="1" x14ac:dyDescent="0.25">
      <c r="B18" s="109" t="s">
        <v>32</v>
      </c>
      <c r="C18" s="184" t="s">
        <v>5</v>
      </c>
      <c r="D18" s="111" t="s">
        <v>5</v>
      </c>
      <c r="E18" s="111" t="s">
        <v>5</v>
      </c>
      <c r="F18" s="149" t="s">
        <v>5</v>
      </c>
    </row>
    <row r="19" spans="1:15" ht="15" customHeight="1" x14ac:dyDescent="0.25">
      <c r="B19" s="109" t="s">
        <v>21</v>
      </c>
      <c r="C19" s="184">
        <v>702</v>
      </c>
      <c r="D19" s="111">
        <v>402</v>
      </c>
      <c r="E19" s="111">
        <v>300</v>
      </c>
      <c r="F19" s="149">
        <f t="shared" si="0"/>
        <v>42.735042735042732</v>
      </c>
    </row>
    <row r="20" spans="1:15" ht="15" customHeight="1" x14ac:dyDescent="0.25">
      <c r="B20" s="109" t="s">
        <v>22</v>
      </c>
      <c r="C20" s="184">
        <v>3638</v>
      </c>
      <c r="D20" s="111">
        <v>2008</v>
      </c>
      <c r="E20" s="111">
        <v>1630</v>
      </c>
      <c r="F20" s="149">
        <f t="shared" si="0"/>
        <v>44.804837822979657</v>
      </c>
    </row>
    <row r="21" spans="1:15" ht="15" customHeight="1" x14ac:dyDescent="0.25">
      <c r="B21" s="109" t="s">
        <v>57</v>
      </c>
      <c r="C21" s="184" t="s">
        <v>5</v>
      </c>
      <c r="D21" s="111" t="s">
        <v>5</v>
      </c>
      <c r="E21" s="111" t="s">
        <v>5</v>
      </c>
      <c r="F21" s="149" t="s">
        <v>5</v>
      </c>
    </row>
    <row r="22" spans="1:15" ht="15" customHeight="1" x14ac:dyDescent="0.25">
      <c r="B22" s="109" t="s">
        <v>23</v>
      </c>
      <c r="C22" s="184" t="s">
        <v>5</v>
      </c>
      <c r="D22" s="111" t="s">
        <v>5</v>
      </c>
      <c r="E22" s="111" t="s">
        <v>5</v>
      </c>
      <c r="F22" s="149" t="s">
        <v>5</v>
      </c>
    </row>
    <row r="23" spans="1:15" ht="15" customHeight="1" x14ac:dyDescent="0.25">
      <c r="B23" s="109" t="s">
        <v>25</v>
      </c>
      <c r="C23" s="184" t="s">
        <v>5</v>
      </c>
      <c r="D23" s="111" t="s">
        <v>5</v>
      </c>
      <c r="E23" s="111" t="s">
        <v>5</v>
      </c>
      <c r="F23" s="149" t="s">
        <v>5</v>
      </c>
    </row>
    <row r="24" spans="1:15" ht="15" customHeight="1" x14ac:dyDescent="0.25">
      <c r="B24" s="109" t="s">
        <v>28</v>
      </c>
      <c r="C24" s="184">
        <v>4414</v>
      </c>
      <c r="D24" s="111">
        <v>2179</v>
      </c>
      <c r="E24" s="111">
        <v>2230</v>
      </c>
      <c r="F24" s="149">
        <f t="shared" si="0"/>
        <v>50.521069324875398</v>
      </c>
    </row>
    <row r="25" spans="1:15" ht="15" customHeight="1" x14ac:dyDescent="0.25">
      <c r="B25" s="109" t="s">
        <v>27</v>
      </c>
      <c r="C25" s="184">
        <v>688</v>
      </c>
      <c r="D25" s="111">
        <v>396</v>
      </c>
      <c r="E25" s="111">
        <v>292</v>
      </c>
      <c r="F25" s="149">
        <f t="shared" si="0"/>
        <v>42.441860465116278</v>
      </c>
    </row>
    <row r="26" spans="1:15" ht="15" customHeight="1" x14ac:dyDescent="0.25">
      <c r="B26" s="109" t="s">
        <v>30</v>
      </c>
      <c r="C26" s="184">
        <v>12652</v>
      </c>
      <c r="D26" s="111">
        <v>7376</v>
      </c>
      <c r="E26" s="111">
        <v>5276</v>
      </c>
      <c r="F26" s="149">
        <f t="shared" si="0"/>
        <v>41.700916851090739</v>
      </c>
    </row>
    <row r="27" spans="1:15" ht="15" customHeight="1" thickBot="1" x14ac:dyDescent="0.3">
      <c r="B27" s="112" t="s">
        <v>3</v>
      </c>
      <c r="C27" s="185" t="s">
        <v>5</v>
      </c>
      <c r="D27" s="114" t="s">
        <v>5</v>
      </c>
      <c r="E27" s="114" t="s">
        <v>5</v>
      </c>
      <c r="F27" s="153" t="s">
        <v>5</v>
      </c>
      <c r="K27" s="186"/>
    </row>
    <row r="28" spans="1:15" ht="15" customHeight="1" x14ac:dyDescent="0.25">
      <c r="B28" s="3"/>
      <c r="C28" s="4"/>
      <c r="D28" s="4"/>
      <c r="E28" s="4"/>
    </row>
    <row r="29" spans="1:15" ht="15" customHeight="1" x14ac:dyDescent="0.25">
      <c r="A29" s="83" t="s">
        <v>7</v>
      </c>
      <c r="B29" s="221" t="s">
        <v>158</v>
      </c>
      <c r="C29" s="214"/>
      <c r="D29" s="214"/>
      <c r="E29" s="214"/>
      <c r="F29" s="214"/>
      <c r="G29" s="3"/>
      <c r="H29" s="3"/>
      <c r="I29" s="4"/>
      <c r="J29" s="4"/>
      <c r="N29"/>
      <c r="O29"/>
    </row>
    <row r="30" spans="1:15" ht="75" customHeight="1" x14ac:dyDescent="0.25">
      <c r="A30" s="83" t="s">
        <v>8</v>
      </c>
      <c r="B30" s="229" t="s">
        <v>113</v>
      </c>
      <c r="C30" s="214"/>
      <c r="D30" s="214"/>
      <c r="E30" s="214"/>
      <c r="F30" s="224"/>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spans="11:13" ht="15" customHeight="1" x14ac:dyDescent="0.25"/>
    <row r="34" spans="11:13" ht="15" customHeight="1" x14ac:dyDescent="0.25"/>
    <row r="35" spans="11:13" ht="15" customHeight="1" x14ac:dyDescent="0.25"/>
    <row r="36" spans="11:13" ht="15" customHeight="1" x14ac:dyDescent="0.25">
      <c r="K36" s="4"/>
      <c r="L36"/>
      <c r="M36"/>
    </row>
    <row r="37" spans="11:13" ht="15" customHeight="1" x14ac:dyDescent="0.25"/>
    <row r="38" spans="11:13" ht="15" customHeight="1" x14ac:dyDescent="0.25"/>
    <row r="39" spans="11:13" ht="15" customHeight="1" x14ac:dyDescent="0.25"/>
    <row r="40" spans="11:13" ht="15" customHeight="1" x14ac:dyDescent="0.25">
      <c r="K40" s="87"/>
      <c r="L40" s="87"/>
      <c r="M40" s="87"/>
    </row>
    <row r="41" spans="11:13" ht="15" customHeight="1" x14ac:dyDescent="0.25"/>
    <row r="42" spans="11:13" ht="12" customHeight="1" x14ac:dyDescent="0.25">
      <c r="K42" s="87"/>
      <c r="L42" s="87"/>
      <c r="M42" s="87"/>
    </row>
  </sheetData>
  <sortState xmlns:xlrd2="http://schemas.microsoft.com/office/spreadsheetml/2017/richdata2" ref="K28:M42">
    <sortCondition descending="1" ref="L28:L42"/>
  </sortState>
  <mergeCells count="8">
    <mergeCell ref="B32:D32"/>
    <mergeCell ref="B31:C31"/>
    <mergeCell ref="B2:F2"/>
    <mergeCell ref="B3:B4"/>
    <mergeCell ref="C3:C4"/>
    <mergeCell ref="D3:F3"/>
    <mergeCell ref="B29:F29"/>
    <mergeCell ref="B30:F30"/>
  </mergeCells>
  <hyperlinks>
    <hyperlink ref="C1" location="Índice!A1" display="[índice Ç]" xr:uid="{00000000-0004-0000-0400-000000000000}"/>
    <hyperlink ref="B32" r:id="rId1" display="http://www.observatorioemigracao.pt/np4/8218" xr:uid="{67273EF3-ADDD-4B18-AE18-695E303460C7}"/>
    <hyperlink ref="B32:C32" r:id="rId2" display="ttp://www.observatorioemigracao.pt/np4/8218" xr:uid="{946E6317-2193-4856-A98A-2D0056E5CC5B}"/>
    <hyperlink ref="B32:D32" r:id="rId3" display="http://www.observatorioemigracao.pt/np4/9387" xr:uid="{282C0004-B2C8-497A-9078-E106AD3D7EFF}"/>
  </hyperlinks>
  <pageMargins left="0.7" right="0.7" top="0.75" bottom="0.75" header="0.3" footer="0.3"/>
  <pageSetup paperSize="9" orientation="portrait" horizontalDpi="4294967293"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1"/>
  <sheetViews>
    <sheetView showGridLines="0" workbookViewId="0">
      <selection activeCell="C1" sqref="C1"/>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17" ht="30" customHeight="1" x14ac:dyDescent="0.25">
      <c r="A1" s="24" t="s">
        <v>0</v>
      </c>
      <c r="B1" s="48"/>
      <c r="C1" s="35" t="s">
        <v>75</v>
      </c>
      <c r="D1" s="7"/>
      <c r="H1" s="35"/>
    </row>
    <row r="2" spans="1:17" ht="45" customHeight="1" thickBot="1" x14ac:dyDescent="0.3">
      <c r="B2" s="226" t="s">
        <v>124</v>
      </c>
      <c r="C2" s="227"/>
      <c r="D2" s="227"/>
      <c r="E2" s="227"/>
      <c r="F2" s="227"/>
      <c r="G2" s="227"/>
      <c r="H2" s="228"/>
    </row>
    <row r="3" spans="1:17" ht="30" customHeight="1" x14ac:dyDescent="0.25">
      <c r="B3" s="233" t="s">
        <v>9</v>
      </c>
      <c r="C3" s="235" t="s">
        <v>78</v>
      </c>
      <c r="D3" s="230" t="s">
        <v>83</v>
      </c>
      <c r="E3" s="231"/>
      <c r="F3" s="231"/>
      <c r="G3" s="231"/>
      <c r="H3" s="232"/>
      <c r="J3" s="97"/>
      <c r="K3" s="97"/>
      <c r="L3" s="97"/>
      <c r="M3" s="97"/>
    </row>
    <row r="4" spans="1:17" ht="45" customHeight="1" x14ac:dyDescent="0.25">
      <c r="B4" s="234"/>
      <c r="C4" s="236"/>
      <c r="D4" s="37" t="s">
        <v>87</v>
      </c>
      <c r="E4" s="45" t="s">
        <v>86</v>
      </c>
      <c r="F4" s="45" t="s">
        <v>85</v>
      </c>
      <c r="G4" s="45" t="s">
        <v>84</v>
      </c>
      <c r="H4" s="45" t="s">
        <v>89</v>
      </c>
    </row>
    <row r="5" spans="1:17" ht="15" customHeight="1" x14ac:dyDescent="0.25">
      <c r="B5" s="103" t="s">
        <v>20</v>
      </c>
      <c r="C5" s="182">
        <v>6375</v>
      </c>
      <c r="D5" s="178">
        <v>555</v>
      </c>
      <c r="E5" s="178">
        <v>4015</v>
      </c>
      <c r="F5" s="178">
        <v>1665</v>
      </c>
      <c r="G5" s="178">
        <v>140</v>
      </c>
      <c r="H5" s="172">
        <f>(E5+F5)/C5*100</f>
        <v>89.098039215686271</v>
      </c>
      <c r="K5" s="186"/>
    </row>
    <row r="6" spans="1:17" ht="15" customHeight="1" x14ac:dyDescent="0.25">
      <c r="B6" s="106" t="s">
        <v>4</v>
      </c>
      <c r="C6" s="183" t="s">
        <v>5</v>
      </c>
      <c r="D6" s="179" t="s">
        <v>5</v>
      </c>
      <c r="E6" s="179" t="s">
        <v>5</v>
      </c>
      <c r="F6" s="179" t="s">
        <v>5</v>
      </c>
      <c r="G6" s="179" t="s">
        <v>5</v>
      </c>
      <c r="H6" s="149" t="s">
        <v>5</v>
      </c>
    </row>
    <row r="7" spans="1:17" ht="15" customHeight="1" x14ac:dyDescent="0.25">
      <c r="B7" s="106" t="s">
        <v>14</v>
      </c>
      <c r="C7" s="183" t="s">
        <v>5</v>
      </c>
      <c r="D7" s="179" t="s">
        <v>5</v>
      </c>
      <c r="E7" s="179" t="s">
        <v>5</v>
      </c>
      <c r="F7" s="179" t="s">
        <v>5</v>
      </c>
      <c r="G7" s="179" t="s">
        <v>5</v>
      </c>
      <c r="H7" s="149" t="s">
        <v>5</v>
      </c>
    </row>
    <row r="8" spans="1:17" ht="15" customHeight="1" x14ac:dyDescent="0.25">
      <c r="B8" s="106" t="s">
        <v>15</v>
      </c>
      <c r="C8" s="183">
        <v>778</v>
      </c>
      <c r="D8" s="179">
        <v>65</v>
      </c>
      <c r="E8" s="179">
        <v>551</v>
      </c>
      <c r="F8" s="179">
        <v>156</v>
      </c>
      <c r="G8" s="179">
        <v>6</v>
      </c>
      <c r="H8" s="149">
        <f t="shared" ref="H8" si="0">(E8+F8)/C8*100</f>
        <v>90.874035989717228</v>
      </c>
    </row>
    <row r="9" spans="1:17" ht="15" customHeight="1" x14ac:dyDescent="0.25">
      <c r="B9" s="109" t="s">
        <v>29</v>
      </c>
      <c r="C9" s="184" t="s">
        <v>5</v>
      </c>
      <c r="D9" s="180" t="s">
        <v>5</v>
      </c>
      <c r="E9" s="180" t="s">
        <v>5</v>
      </c>
      <c r="F9" s="180" t="s">
        <v>5</v>
      </c>
      <c r="G9" s="180" t="s">
        <v>5</v>
      </c>
      <c r="H9" s="149" t="s">
        <v>5</v>
      </c>
    </row>
    <row r="10" spans="1:17" ht="15" customHeight="1" x14ac:dyDescent="0.25">
      <c r="B10" s="109" t="s">
        <v>16</v>
      </c>
      <c r="C10" s="184" t="s">
        <v>5</v>
      </c>
      <c r="D10" s="180" t="s">
        <v>5</v>
      </c>
      <c r="E10" s="180" t="s">
        <v>5</v>
      </c>
      <c r="F10" s="180" t="s">
        <v>5</v>
      </c>
      <c r="G10" s="180" t="s">
        <v>5</v>
      </c>
      <c r="H10" s="149" t="s">
        <v>5</v>
      </c>
    </row>
    <row r="11" spans="1:17" ht="15" customHeight="1" x14ac:dyDescent="0.25">
      <c r="B11" s="109" t="s">
        <v>6</v>
      </c>
      <c r="C11" s="184" t="s">
        <v>5</v>
      </c>
      <c r="D11" s="180" t="s">
        <v>5</v>
      </c>
      <c r="E11" s="180" t="s">
        <v>5</v>
      </c>
      <c r="F11" s="180" t="s">
        <v>5</v>
      </c>
      <c r="G11" s="180" t="s">
        <v>5</v>
      </c>
      <c r="H11" s="149" t="s">
        <v>5</v>
      </c>
    </row>
    <row r="12" spans="1:17" ht="15" customHeight="1" x14ac:dyDescent="0.25">
      <c r="B12" s="109" t="s">
        <v>17</v>
      </c>
      <c r="C12" s="184" t="s">
        <v>5</v>
      </c>
      <c r="D12" s="180" t="s">
        <v>5</v>
      </c>
      <c r="E12" s="180" t="s">
        <v>5</v>
      </c>
      <c r="F12" s="180" t="s">
        <v>5</v>
      </c>
      <c r="G12" s="180" t="s">
        <v>5</v>
      </c>
      <c r="H12" s="149" t="s">
        <v>5</v>
      </c>
    </row>
    <row r="13" spans="1:17" ht="15" customHeight="1" x14ac:dyDescent="0.25">
      <c r="B13" s="109" t="s">
        <v>18</v>
      </c>
      <c r="C13" s="184">
        <v>1818</v>
      </c>
      <c r="D13" s="180">
        <v>223</v>
      </c>
      <c r="E13" s="180">
        <v>1213</v>
      </c>
      <c r="F13" s="180">
        <v>364</v>
      </c>
      <c r="G13" s="180">
        <v>18</v>
      </c>
      <c r="H13" s="149">
        <f t="shared" ref="H13" si="1">(E13+F13)/C13*100</f>
        <v>86.743674367436739</v>
      </c>
    </row>
    <row r="14" spans="1:17" ht="15" customHeight="1" x14ac:dyDescent="0.25">
      <c r="B14" s="109" t="s">
        <v>26</v>
      </c>
      <c r="C14" s="184">
        <v>11554</v>
      </c>
      <c r="D14" s="180">
        <v>1217</v>
      </c>
      <c r="E14" s="180">
        <v>9585</v>
      </c>
      <c r="F14" s="180" t="s">
        <v>5</v>
      </c>
      <c r="G14" s="180">
        <v>752</v>
      </c>
      <c r="H14" s="149">
        <f>(E14)/C14*100</f>
        <v>82.958282845767698</v>
      </c>
    </row>
    <row r="15" spans="1:17" ht="15" customHeight="1" x14ac:dyDescent="0.25">
      <c r="B15" s="109" t="s">
        <v>36</v>
      </c>
      <c r="C15" s="184" t="s">
        <v>5</v>
      </c>
      <c r="D15" s="180" t="s">
        <v>5</v>
      </c>
      <c r="E15" s="180" t="s">
        <v>5</v>
      </c>
      <c r="F15" s="180" t="s">
        <v>5</v>
      </c>
      <c r="G15" s="180" t="s">
        <v>5</v>
      </c>
      <c r="H15" s="149" t="s">
        <v>5</v>
      </c>
      <c r="K15" s="186"/>
    </row>
    <row r="16" spans="1:17" ht="15" customHeight="1" x14ac:dyDescent="0.25">
      <c r="B16" s="109" t="s">
        <v>19</v>
      </c>
      <c r="C16" s="184" t="s">
        <v>5</v>
      </c>
      <c r="D16" s="180" t="s">
        <v>5</v>
      </c>
      <c r="E16" s="180" t="s">
        <v>5</v>
      </c>
      <c r="F16" s="180" t="s">
        <v>5</v>
      </c>
      <c r="G16" s="180" t="s">
        <v>5</v>
      </c>
      <c r="H16" s="149" t="s">
        <v>5</v>
      </c>
      <c r="K16" s="4"/>
      <c r="L16" s="4"/>
      <c r="M16" s="4"/>
      <c r="N16"/>
      <c r="O16"/>
      <c r="P16" s="81"/>
      <c r="Q16" s="81"/>
    </row>
    <row r="17" spans="1:17" ht="15" customHeight="1" x14ac:dyDescent="0.25">
      <c r="B17" s="109" t="s">
        <v>24</v>
      </c>
      <c r="C17" s="184">
        <v>4892</v>
      </c>
      <c r="D17" s="180">
        <v>331</v>
      </c>
      <c r="E17" s="180">
        <v>3936</v>
      </c>
      <c r="F17" s="180">
        <v>612</v>
      </c>
      <c r="G17" s="180">
        <v>13</v>
      </c>
      <c r="H17" s="149">
        <f t="shared" ref="H17" si="2">(E17+F17)/C17*100</f>
        <v>92.968111201962387</v>
      </c>
    </row>
    <row r="18" spans="1:17" ht="15" customHeight="1" x14ac:dyDescent="0.25">
      <c r="B18" s="109" t="s">
        <v>32</v>
      </c>
      <c r="C18" s="184" t="s">
        <v>5</v>
      </c>
      <c r="D18" s="180" t="s">
        <v>5</v>
      </c>
      <c r="E18" s="180" t="s">
        <v>5</v>
      </c>
      <c r="F18" s="180" t="s">
        <v>5</v>
      </c>
      <c r="G18" s="180" t="s">
        <v>5</v>
      </c>
      <c r="H18" s="149" t="s">
        <v>5</v>
      </c>
      <c r="K18" s="87"/>
      <c r="L18" s="87"/>
      <c r="M18" s="87"/>
      <c r="N18" s="87"/>
      <c r="O18" s="87"/>
    </row>
    <row r="19" spans="1:17" ht="15" customHeight="1" x14ac:dyDescent="0.25">
      <c r="B19" s="109" t="s">
        <v>21</v>
      </c>
      <c r="C19" s="184">
        <v>702</v>
      </c>
      <c r="D19" s="180">
        <v>74</v>
      </c>
      <c r="E19" s="180">
        <v>376</v>
      </c>
      <c r="F19" s="180">
        <v>229</v>
      </c>
      <c r="G19" s="180">
        <v>23</v>
      </c>
      <c r="H19" s="149">
        <f t="shared" ref="H19:H20" si="3">(E19+F19)/C19*100</f>
        <v>86.182336182336186</v>
      </c>
      <c r="K19" s="87"/>
      <c r="L19" s="87"/>
      <c r="M19" s="87"/>
      <c r="N19" s="87"/>
      <c r="O19" s="87"/>
    </row>
    <row r="20" spans="1:17" ht="15" customHeight="1" x14ac:dyDescent="0.25">
      <c r="B20" s="109" t="s">
        <v>22</v>
      </c>
      <c r="C20" s="184">
        <v>3638</v>
      </c>
      <c r="D20" s="180">
        <v>549</v>
      </c>
      <c r="E20" s="180">
        <v>2052</v>
      </c>
      <c r="F20" s="180">
        <v>981</v>
      </c>
      <c r="G20" s="180">
        <v>56</v>
      </c>
      <c r="H20" s="149">
        <f t="shared" si="3"/>
        <v>83.369983507421665</v>
      </c>
    </row>
    <row r="21" spans="1:17" ht="15" customHeight="1" x14ac:dyDescent="0.25">
      <c r="B21" s="109" t="s">
        <v>57</v>
      </c>
      <c r="C21" s="184" t="s">
        <v>5</v>
      </c>
      <c r="D21" s="180" t="s">
        <v>5</v>
      </c>
      <c r="E21" s="180" t="s">
        <v>5</v>
      </c>
      <c r="F21" s="180" t="s">
        <v>5</v>
      </c>
      <c r="G21" s="180" t="s">
        <v>5</v>
      </c>
      <c r="H21" s="149" t="s">
        <v>5</v>
      </c>
    </row>
    <row r="22" spans="1:17" ht="15" customHeight="1" x14ac:dyDescent="0.25">
      <c r="B22" s="109" t="s">
        <v>23</v>
      </c>
      <c r="C22" s="184" t="s">
        <v>5</v>
      </c>
      <c r="D22" s="180" t="s">
        <v>5</v>
      </c>
      <c r="E22" s="180" t="s">
        <v>5</v>
      </c>
      <c r="F22" s="180" t="s">
        <v>5</v>
      </c>
      <c r="G22" s="180" t="s">
        <v>5</v>
      </c>
      <c r="H22" s="149" t="s">
        <v>5</v>
      </c>
    </row>
    <row r="23" spans="1:17" ht="15" customHeight="1" x14ac:dyDescent="0.25">
      <c r="B23" s="109" t="s">
        <v>25</v>
      </c>
      <c r="C23" s="184" t="s">
        <v>5</v>
      </c>
      <c r="D23" s="180" t="s">
        <v>5</v>
      </c>
      <c r="E23" s="180" t="s">
        <v>5</v>
      </c>
      <c r="F23" s="180" t="s">
        <v>5</v>
      </c>
      <c r="G23" s="180" t="s">
        <v>5</v>
      </c>
      <c r="H23" s="149" t="s">
        <v>5</v>
      </c>
    </row>
    <row r="24" spans="1:17" ht="15" customHeight="1" x14ac:dyDescent="0.25">
      <c r="B24" s="109" t="s">
        <v>28</v>
      </c>
      <c r="C24" s="184">
        <v>4414</v>
      </c>
      <c r="D24" s="180">
        <v>319</v>
      </c>
      <c r="E24" s="180">
        <v>3081</v>
      </c>
      <c r="F24" s="180">
        <v>768</v>
      </c>
      <c r="G24" s="180">
        <v>230</v>
      </c>
      <c r="H24" s="149">
        <f t="shared" ref="H24:H26" si="4">(E24+F24)/C24*100</f>
        <v>87.199818758495695</v>
      </c>
    </row>
    <row r="25" spans="1:17" ht="15" customHeight="1" x14ac:dyDescent="0.25">
      <c r="B25" s="109" t="s">
        <v>27</v>
      </c>
      <c r="C25" s="184">
        <v>688</v>
      </c>
      <c r="D25" s="180">
        <v>51</v>
      </c>
      <c r="E25" s="180">
        <v>470</v>
      </c>
      <c r="F25" s="180">
        <v>156</v>
      </c>
      <c r="G25" s="180">
        <v>11</v>
      </c>
      <c r="H25" s="149">
        <f t="shared" si="4"/>
        <v>90.988372093023244</v>
      </c>
    </row>
    <row r="26" spans="1:17" ht="15" customHeight="1" x14ac:dyDescent="0.25">
      <c r="B26" s="109" t="s">
        <v>30</v>
      </c>
      <c r="C26" s="184">
        <v>12652</v>
      </c>
      <c r="D26" s="180">
        <v>1446</v>
      </c>
      <c r="E26" s="180">
        <v>7838</v>
      </c>
      <c r="F26" s="180">
        <v>3322</v>
      </c>
      <c r="G26" s="180">
        <v>46</v>
      </c>
      <c r="H26" s="149">
        <f t="shared" si="4"/>
        <v>88.207398039835596</v>
      </c>
    </row>
    <row r="27" spans="1:17" ht="15" customHeight="1" thickBot="1" x14ac:dyDescent="0.3">
      <c r="B27" s="112" t="s">
        <v>3</v>
      </c>
      <c r="C27" s="185" t="s">
        <v>5</v>
      </c>
      <c r="D27" s="181" t="s">
        <v>5</v>
      </c>
      <c r="E27" s="181" t="s">
        <v>5</v>
      </c>
      <c r="F27" s="181" t="s">
        <v>5</v>
      </c>
      <c r="G27" s="181" t="s">
        <v>5</v>
      </c>
      <c r="H27" s="153" t="s">
        <v>5</v>
      </c>
    </row>
    <row r="28" spans="1:17" ht="15" customHeight="1" x14ac:dyDescent="0.25">
      <c r="B28" s="3"/>
      <c r="C28" s="4"/>
      <c r="D28" s="4"/>
      <c r="E28" s="4"/>
      <c r="F28" s="4"/>
      <c r="G28" s="4"/>
    </row>
    <row r="29" spans="1:17" ht="60" customHeight="1" x14ac:dyDescent="0.25">
      <c r="A29" s="83" t="s">
        <v>7</v>
      </c>
      <c r="B29" s="221" t="s">
        <v>160</v>
      </c>
      <c r="C29" s="214"/>
      <c r="D29" s="214"/>
      <c r="E29" s="214"/>
      <c r="F29" s="214"/>
      <c r="G29" s="214"/>
      <c r="H29" s="214"/>
      <c r="I29" s="3"/>
      <c r="J29" s="3"/>
      <c r="P29"/>
      <c r="Q29"/>
    </row>
    <row r="30" spans="1:17" ht="45" customHeight="1" x14ac:dyDescent="0.25">
      <c r="A30" s="83" t="s">
        <v>8</v>
      </c>
      <c r="B30" s="229" t="s">
        <v>91</v>
      </c>
      <c r="C30" s="214"/>
      <c r="D30" s="214"/>
      <c r="E30" s="214"/>
      <c r="F30" s="214"/>
      <c r="G30" s="214"/>
      <c r="H30" s="224"/>
    </row>
    <row r="31" spans="1:17" s="87" customFormat="1" ht="15" customHeight="1" x14ac:dyDescent="0.25">
      <c r="A31" s="4" t="s">
        <v>31</v>
      </c>
      <c r="B31" s="205" t="s">
        <v>163</v>
      </c>
      <c r="C31" s="206"/>
    </row>
    <row r="32" spans="1:17"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K6:O14">
    <sortCondition ref="M6:M14"/>
  </sortState>
  <mergeCells count="8">
    <mergeCell ref="B32:D32"/>
    <mergeCell ref="B31:C31"/>
    <mergeCell ref="B2:H2"/>
    <mergeCell ref="B3:B4"/>
    <mergeCell ref="C3:C4"/>
    <mergeCell ref="D3:H3"/>
    <mergeCell ref="B29:H29"/>
    <mergeCell ref="B30:H30"/>
  </mergeCells>
  <hyperlinks>
    <hyperlink ref="C1" location="Índice!A1" display="[índice Ç]" xr:uid="{00000000-0004-0000-0500-000000000000}"/>
    <hyperlink ref="B32" r:id="rId1" display="http://www.observatorioemigracao.pt/np4/8218" xr:uid="{BC136F0E-923F-4DB1-A50A-EC82F8383822}"/>
    <hyperlink ref="B32:C32" r:id="rId2" display="ttp://www.observatorioemigracao.pt/np4/8218" xr:uid="{EE9D0651-E59E-4181-AF6A-605FD22B18D3}"/>
    <hyperlink ref="B32:D32" r:id="rId3" display="http://www.observatorioemigracao.pt/np4/9387" xr:uid="{CB58F41D-A279-4E3C-B014-31C947813EAD}"/>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Normal="100" workbookViewId="0">
      <selection activeCell="L24" sqref="L24"/>
    </sheetView>
  </sheetViews>
  <sheetFormatPr defaultColWidth="8.7109375" defaultRowHeight="12" customHeight="1" x14ac:dyDescent="0.25"/>
  <cols>
    <col min="1" max="1" width="12.7109375" style="1" customWidth="1"/>
    <col min="2" max="9" width="18.7109375" style="1" customWidth="1"/>
    <col min="10" max="10" width="9.7109375" customWidth="1"/>
    <col min="11" max="16384" width="8.7109375" style="1"/>
  </cols>
  <sheetData>
    <row r="1" spans="1:13" ht="30" customHeight="1" x14ac:dyDescent="0.25">
      <c r="A1" s="24" t="s">
        <v>0</v>
      </c>
      <c r="B1" s="48"/>
      <c r="C1" s="35" t="s">
        <v>75</v>
      </c>
      <c r="D1" s="33"/>
      <c r="E1" s="33"/>
      <c r="F1" s="7"/>
      <c r="G1" s="7"/>
      <c r="H1" s="35"/>
      <c r="I1" s="35"/>
    </row>
    <row r="2" spans="1:13" s="20" customFormat="1" ht="30" customHeight="1" thickBot="1" x14ac:dyDescent="0.3">
      <c r="B2" s="215" t="s">
        <v>127</v>
      </c>
      <c r="C2" s="216"/>
      <c r="D2" s="216"/>
      <c r="E2" s="216"/>
      <c r="F2" s="216"/>
      <c r="G2" s="216"/>
      <c r="H2" s="216"/>
      <c r="I2" s="216"/>
      <c r="J2"/>
    </row>
    <row r="3" spans="1:13" s="20" customFormat="1" ht="30" customHeight="1" x14ac:dyDescent="0.25">
      <c r="B3" s="233" t="s">
        <v>9</v>
      </c>
      <c r="C3" s="243" t="s">
        <v>12</v>
      </c>
      <c r="D3" s="245" t="s">
        <v>13</v>
      </c>
      <c r="E3" s="246"/>
      <c r="F3" s="237" t="s">
        <v>33</v>
      </c>
      <c r="G3" s="248"/>
      <c r="H3" s="248"/>
      <c r="I3" s="249"/>
      <c r="J3"/>
    </row>
    <row r="4" spans="1:13" s="20" customFormat="1" ht="45" customHeight="1" x14ac:dyDescent="0.25">
      <c r="B4" s="247"/>
      <c r="C4" s="244"/>
      <c r="D4" s="37" t="s">
        <v>2</v>
      </c>
      <c r="E4" s="38" t="s">
        <v>43</v>
      </c>
      <c r="F4" s="37" t="s">
        <v>2</v>
      </c>
      <c r="G4" s="38" t="s">
        <v>43</v>
      </c>
      <c r="H4" s="45" t="s">
        <v>44</v>
      </c>
      <c r="I4" s="45" t="s">
        <v>45</v>
      </c>
      <c r="J4"/>
    </row>
    <row r="5" spans="1:13" ht="15" customHeight="1" x14ac:dyDescent="0.25">
      <c r="B5" s="103" t="s">
        <v>20</v>
      </c>
      <c r="C5" s="139">
        <v>83273548</v>
      </c>
      <c r="D5" s="104">
        <v>10252330</v>
      </c>
      <c r="E5" s="130">
        <f t="shared" ref="E5:E27" si="0">D5/C5*100</f>
        <v>12.31162865787825</v>
      </c>
      <c r="F5" s="140">
        <v>115165</v>
      </c>
      <c r="G5" s="141">
        <f t="shared" ref="G5:G17" si="1">F5/C5*100</f>
        <v>0.13829721774314216</v>
      </c>
      <c r="H5" s="141">
        <f t="shared" ref="H5" si="2">F5/D5*100</f>
        <v>1.1233056290618815</v>
      </c>
      <c r="I5" s="142" t="s">
        <v>5</v>
      </c>
      <c r="M5" s="46"/>
    </row>
    <row r="6" spans="1:13" ht="15" customHeight="1" x14ac:dyDescent="0.25">
      <c r="B6" s="106" t="s">
        <v>4</v>
      </c>
      <c r="C6" s="143" t="s">
        <v>5</v>
      </c>
      <c r="D6" s="107" t="s">
        <v>5</v>
      </c>
      <c r="E6" s="133" t="s">
        <v>5</v>
      </c>
      <c r="F6" s="144" t="s">
        <v>5</v>
      </c>
      <c r="G6" s="145" t="s">
        <v>5</v>
      </c>
      <c r="H6" s="145" t="s">
        <v>5</v>
      </c>
      <c r="I6" s="146" t="s">
        <v>5</v>
      </c>
      <c r="M6" s="46"/>
    </row>
    <row r="7" spans="1:13" ht="15" customHeight="1" x14ac:dyDescent="0.25">
      <c r="A7" s="78"/>
      <c r="B7" s="106" t="s">
        <v>14</v>
      </c>
      <c r="C7" s="143">
        <v>26013060</v>
      </c>
      <c r="D7" s="107">
        <v>7681080</v>
      </c>
      <c r="E7" s="133">
        <f t="shared" si="0"/>
        <v>29.527783351900933</v>
      </c>
      <c r="F7" s="144">
        <v>18160</v>
      </c>
      <c r="G7" s="145">
        <f t="shared" si="1"/>
        <v>6.9811087200044905E-2</v>
      </c>
      <c r="H7" s="145">
        <f t="shared" ref="H7:H17" si="3">F7/D7*100</f>
        <v>0.23642508605560678</v>
      </c>
      <c r="I7" s="146" t="s">
        <v>5</v>
      </c>
    </row>
    <row r="8" spans="1:13" ht="15" customHeight="1" x14ac:dyDescent="0.25">
      <c r="B8" s="106" t="s">
        <v>15</v>
      </c>
      <c r="C8" s="143">
        <v>9104772</v>
      </c>
      <c r="D8" s="107">
        <v>1975860</v>
      </c>
      <c r="E8" s="133">
        <f t="shared" si="0"/>
        <v>21.701367151203787</v>
      </c>
      <c r="F8" s="144">
        <v>3487</v>
      </c>
      <c r="G8" s="145">
        <f t="shared" si="1"/>
        <v>3.8298597702391669E-2</v>
      </c>
      <c r="H8" s="145">
        <f t="shared" si="3"/>
        <v>0.176480114987904</v>
      </c>
      <c r="I8" s="146" t="s">
        <v>5</v>
      </c>
    </row>
    <row r="9" spans="1:13" ht="15" customHeight="1" x14ac:dyDescent="0.25">
      <c r="B9" s="109" t="s">
        <v>29</v>
      </c>
      <c r="C9" s="147">
        <v>11742796</v>
      </c>
      <c r="D9" s="110">
        <v>2246910</v>
      </c>
      <c r="E9" s="133">
        <f t="shared" si="0"/>
        <v>19.134369702070956</v>
      </c>
      <c r="F9" s="148">
        <v>39185</v>
      </c>
      <c r="G9" s="133">
        <f t="shared" si="1"/>
        <v>0.33369395159381121</v>
      </c>
      <c r="H9" s="133">
        <f t="shared" si="3"/>
        <v>1.7439505810201568</v>
      </c>
      <c r="I9" s="149" t="s">
        <v>5</v>
      </c>
    </row>
    <row r="10" spans="1:13" ht="15" customHeight="1" x14ac:dyDescent="0.25">
      <c r="B10" s="109" t="s">
        <v>16</v>
      </c>
      <c r="C10" s="147">
        <v>190755799</v>
      </c>
      <c r="D10" s="110">
        <v>592570</v>
      </c>
      <c r="E10" s="133">
        <f t="shared" si="0"/>
        <v>0.31064324288248768</v>
      </c>
      <c r="F10" s="148">
        <v>137973</v>
      </c>
      <c r="G10" s="133">
        <f t="shared" si="1"/>
        <v>7.2329649071376331E-2</v>
      </c>
      <c r="H10" s="133">
        <f t="shared" si="3"/>
        <v>23.283831446073883</v>
      </c>
      <c r="I10" s="149" t="s">
        <v>40</v>
      </c>
    </row>
    <row r="11" spans="1:13" ht="15" customHeight="1" x14ac:dyDescent="0.25">
      <c r="B11" s="109" t="s">
        <v>6</v>
      </c>
      <c r="C11" s="147">
        <v>491233</v>
      </c>
      <c r="D11" s="110">
        <v>18562</v>
      </c>
      <c r="E11" s="133" t="s">
        <v>5</v>
      </c>
      <c r="F11" s="148">
        <v>2050</v>
      </c>
      <c r="G11" s="133">
        <f t="shared" si="1"/>
        <v>0.41731724049483648</v>
      </c>
      <c r="H11" s="133">
        <f t="shared" si="3"/>
        <v>11.044068527098373</v>
      </c>
      <c r="I11" s="149" t="s">
        <v>55</v>
      </c>
    </row>
    <row r="12" spans="1:13" ht="15" customHeight="1" x14ac:dyDescent="0.25">
      <c r="B12" s="109" t="s">
        <v>17</v>
      </c>
      <c r="C12" s="147">
        <v>36328475</v>
      </c>
      <c r="D12" s="110">
        <v>9606600</v>
      </c>
      <c r="E12" s="133">
        <f t="shared" si="0"/>
        <v>26.443719423950498</v>
      </c>
      <c r="F12" s="148">
        <v>133695</v>
      </c>
      <c r="G12" s="133">
        <f t="shared" si="1"/>
        <v>0.36801709953418082</v>
      </c>
      <c r="H12" s="133">
        <f>F12/D12*100</f>
        <v>1.3916994566235714</v>
      </c>
      <c r="I12" s="149" t="s">
        <v>5</v>
      </c>
    </row>
    <row r="13" spans="1:13" ht="15" customHeight="1" x14ac:dyDescent="0.25">
      <c r="B13" s="109" t="s">
        <v>18</v>
      </c>
      <c r="C13" s="147">
        <v>5932654</v>
      </c>
      <c r="D13" s="110">
        <v>804881</v>
      </c>
      <c r="E13" s="133">
        <f t="shared" si="0"/>
        <v>13.566963453456077</v>
      </c>
      <c r="F13" s="148">
        <v>4013</v>
      </c>
      <c r="G13" s="133">
        <f t="shared" si="1"/>
        <v>6.7642576155629505E-2</v>
      </c>
      <c r="H13" s="133">
        <f t="shared" si="3"/>
        <v>0.49858302034710716</v>
      </c>
      <c r="I13" s="149" t="s">
        <v>5</v>
      </c>
    </row>
    <row r="14" spans="1:13" ht="15" customHeight="1" x14ac:dyDescent="0.25">
      <c r="B14" s="109" t="s">
        <v>26</v>
      </c>
      <c r="C14" s="147">
        <v>48085361</v>
      </c>
      <c r="D14" s="110">
        <v>8204206</v>
      </c>
      <c r="E14" s="133">
        <f t="shared" si="0"/>
        <v>17.061753992030965</v>
      </c>
      <c r="F14" s="148">
        <v>95171</v>
      </c>
      <c r="G14" s="133">
        <f t="shared" si="1"/>
        <v>0.19792094313277592</v>
      </c>
      <c r="H14" s="133">
        <f t="shared" si="3"/>
        <v>1.1600269422781437</v>
      </c>
      <c r="I14" s="149" t="s">
        <v>5</v>
      </c>
    </row>
    <row r="15" spans="1:13" ht="15" customHeight="1" x14ac:dyDescent="0.25">
      <c r="B15" s="109" t="s">
        <v>36</v>
      </c>
      <c r="C15" s="147">
        <v>330631695</v>
      </c>
      <c r="D15" s="110">
        <v>53414329</v>
      </c>
      <c r="E15" s="133">
        <f t="shared" si="0"/>
        <v>16.155235510618546</v>
      </c>
      <c r="F15" s="148">
        <v>161738</v>
      </c>
      <c r="G15" s="133">
        <f t="shared" si="1"/>
        <v>4.8917875220643919E-2</v>
      </c>
      <c r="H15" s="133">
        <f t="shared" si="3"/>
        <v>0.30279889877489613</v>
      </c>
      <c r="I15" s="149" t="s">
        <v>5</v>
      </c>
    </row>
    <row r="16" spans="1:13" ht="15" customHeight="1" x14ac:dyDescent="0.25">
      <c r="B16" s="109" t="s">
        <v>19</v>
      </c>
      <c r="C16" s="147">
        <v>68143433</v>
      </c>
      <c r="D16" s="110">
        <v>7281700</v>
      </c>
      <c r="E16" s="133">
        <f t="shared" si="0"/>
        <v>10.685842610835294</v>
      </c>
      <c r="F16" s="148">
        <v>577000</v>
      </c>
      <c r="G16" s="133">
        <f t="shared" si="1"/>
        <v>0.84674336850625065</v>
      </c>
      <c r="H16" s="133">
        <f t="shared" si="3"/>
        <v>7.9239737973275464</v>
      </c>
      <c r="I16" s="149" t="s">
        <v>56</v>
      </c>
    </row>
    <row r="17" spans="1:13" ht="15" customHeight="1" x14ac:dyDescent="0.25">
      <c r="B17" s="109" t="s">
        <v>24</v>
      </c>
      <c r="C17" s="147">
        <v>17811291</v>
      </c>
      <c r="D17" s="110">
        <v>2776950</v>
      </c>
      <c r="E17" s="133">
        <f t="shared" si="0"/>
        <v>15.590952952259329</v>
      </c>
      <c r="F17" s="148">
        <v>24547</v>
      </c>
      <c r="G17" s="133">
        <f t="shared" si="1"/>
        <v>0.13781707345076782</v>
      </c>
      <c r="H17" s="133">
        <f t="shared" si="3"/>
        <v>0.88395541871477712</v>
      </c>
      <c r="I17" s="149" t="s">
        <v>5</v>
      </c>
    </row>
    <row r="18" spans="1:13" ht="15" customHeight="1" x14ac:dyDescent="0.25">
      <c r="B18" s="109" t="s">
        <v>32</v>
      </c>
      <c r="C18" s="147">
        <v>5084879</v>
      </c>
      <c r="D18" s="110">
        <v>2070592</v>
      </c>
      <c r="E18" s="133">
        <f t="shared" si="0"/>
        <v>40.72057565184933</v>
      </c>
      <c r="F18" s="148">
        <v>5987</v>
      </c>
      <c r="G18" s="133">
        <f>F18/C18*100</f>
        <v>0.11774124812016175</v>
      </c>
      <c r="H18" s="133">
        <f>F18/D18*100</f>
        <v>0.28914436064661697</v>
      </c>
      <c r="I18" s="149" t="s">
        <v>5</v>
      </c>
    </row>
    <row r="19" spans="1:13" ht="15" customHeight="1" x14ac:dyDescent="0.25">
      <c r="B19" s="109" t="s">
        <v>21</v>
      </c>
      <c r="C19" s="147">
        <v>59030133</v>
      </c>
      <c r="D19" s="110">
        <v>6161003</v>
      </c>
      <c r="E19" s="133">
        <f t="shared" si="0"/>
        <v>10.437047465232714</v>
      </c>
      <c r="F19" s="148">
        <v>6562</v>
      </c>
      <c r="G19" s="133">
        <f t="shared" ref="G19:G27" si="4">F19/C19*100</f>
        <v>1.1116356454761842E-2</v>
      </c>
      <c r="H19" s="133">
        <f t="shared" ref="H19:H27" si="5">F19/D19*100</f>
        <v>0.10650863179258313</v>
      </c>
      <c r="I19" s="149" t="s">
        <v>5</v>
      </c>
    </row>
    <row r="20" spans="1:13" ht="15" customHeight="1" x14ac:dyDescent="0.25">
      <c r="B20" s="109" t="s">
        <v>22</v>
      </c>
      <c r="C20" s="147">
        <v>634730</v>
      </c>
      <c r="D20" s="110" t="s">
        <v>5</v>
      </c>
      <c r="E20" s="133" t="s">
        <v>5</v>
      </c>
      <c r="F20" s="148">
        <v>72948</v>
      </c>
      <c r="G20" s="133">
        <f t="shared" si="4"/>
        <v>11.492760701400595</v>
      </c>
      <c r="H20" s="133" t="s">
        <v>5</v>
      </c>
      <c r="I20" s="149" t="s">
        <v>5</v>
      </c>
    </row>
    <row r="21" spans="1:13" ht="15" customHeight="1" x14ac:dyDescent="0.25">
      <c r="B21" s="109" t="s">
        <v>57</v>
      </c>
      <c r="C21" s="147">
        <v>682070</v>
      </c>
      <c r="D21" s="110">
        <v>400689</v>
      </c>
      <c r="E21" s="133">
        <f t="shared" si="0"/>
        <v>58.746023135455303</v>
      </c>
      <c r="F21" s="148">
        <v>2213</v>
      </c>
      <c r="G21" s="133">
        <f t="shared" si="4"/>
        <v>0.32445350183998706</v>
      </c>
      <c r="H21" s="133">
        <f t="shared" si="5"/>
        <v>0.55229866554859253</v>
      </c>
      <c r="I21" s="149" t="s">
        <v>55</v>
      </c>
    </row>
    <row r="22" spans="1:13" ht="15" customHeight="1" x14ac:dyDescent="0.25">
      <c r="B22" s="109" t="s">
        <v>23</v>
      </c>
      <c r="C22" s="147">
        <v>20252223</v>
      </c>
      <c r="D22" s="110">
        <v>342117</v>
      </c>
      <c r="E22" s="133">
        <f t="shared" si="0"/>
        <v>1.6892812211281694</v>
      </c>
      <c r="F22" s="148">
        <v>3767</v>
      </c>
      <c r="G22" s="133">
        <f t="shared" si="4"/>
        <v>1.8600427222236295E-2</v>
      </c>
      <c r="H22" s="133">
        <f t="shared" si="5"/>
        <v>1.1010853012273578</v>
      </c>
      <c r="I22" s="149" t="s">
        <v>5</v>
      </c>
    </row>
    <row r="23" spans="1:13" ht="15" customHeight="1" x14ac:dyDescent="0.25">
      <c r="B23" s="109" t="s">
        <v>25</v>
      </c>
      <c r="C23" s="147">
        <v>5488985</v>
      </c>
      <c r="D23" s="110">
        <v>956816</v>
      </c>
      <c r="E23" s="133">
        <f t="shared" si="0"/>
        <v>17.431565216519996</v>
      </c>
      <c r="F23" s="148">
        <v>4203</v>
      </c>
      <c r="G23" s="133">
        <f t="shared" si="4"/>
        <v>7.6571533717071552E-2</v>
      </c>
      <c r="H23" s="133">
        <f t="shared" si="5"/>
        <v>0.43926941021053162</v>
      </c>
      <c r="I23" s="149" t="s">
        <v>5</v>
      </c>
    </row>
    <row r="24" spans="1:13" ht="15" customHeight="1" x14ac:dyDescent="0.25">
      <c r="B24" s="109" t="s">
        <v>28</v>
      </c>
      <c r="C24" s="147">
        <v>59597538</v>
      </c>
      <c r="D24" s="110">
        <v>10017971</v>
      </c>
      <c r="E24" s="133">
        <f t="shared" si="0"/>
        <v>16.809370548159222</v>
      </c>
      <c r="F24" s="148">
        <v>156295</v>
      </c>
      <c r="G24" s="133">
        <f t="shared" si="4"/>
        <v>0.26225076613064113</v>
      </c>
      <c r="H24" s="133">
        <f t="shared" si="5"/>
        <v>1.5601462611540802</v>
      </c>
      <c r="I24" s="149" t="s">
        <v>5</v>
      </c>
    </row>
    <row r="25" spans="1:13" ht="15" customHeight="1" x14ac:dyDescent="0.25">
      <c r="B25" s="109" t="s">
        <v>27</v>
      </c>
      <c r="C25" s="147">
        <v>10551707</v>
      </c>
      <c r="D25" s="110">
        <v>2170627</v>
      </c>
      <c r="E25" s="133">
        <f t="shared" si="0"/>
        <v>20.571335045599731</v>
      </c>
      <c r="F25" s="148">
        <v>5033</v>
      </c>
      <c r="G25" s="133">
        <f t="shared" si="4"/>
        <v>4.769844348407324E-2</v>
      </c>
      <c r="H25" s="133">
        <f t="shared" si="5"/>
        <v>0.23186848776874147</v>
      </c>
      <c r="I25" s="149" t="s">
        <v>5</v>
      </c>
    </row>
    <row r="26" spans="1:13" ht="15" customHeight="1" x14ac:dyDescent="0.25">
      <c r="B26" s="109" t="s">
        <v>30</v>
      </c>
      <c r="C26" s="147">
        <v>8962258</v>
      </c>
      <c r="D26" s="110">
        <v>2865874</v>
      </c>
      <c r="E26" s="133">
        <f t="shared" si="0"/>
        <v>31.977142367470339</v>
      </c>
      <c r="F26" s="148">
        <v>203696</v>
      </c>
      <c r="G26" s="133">
        <f t="shared" si="4"/>
        <v>2.2728200861881009</v>
      </c>
      <c r="H26" s="133">
        <f t="shared" si="5"/>
        <v>7.1076397636462731</v>
      </c>
      <c r="I26" s="149" t="s">
        <v>56</v>
      </c>
    </row>
    <row r="27" spans="1:13" ht="15" customHeight="1" thickBot="1" x14ac:dyDescent="0.3">
      <c r="B27" s="112" t="s">
        <v>3</v>
      </c>
      <c r="C27" s="150">
        <v>27150095</v>
      </c>
      <c r="D27" s="113">
        <v>1156578</v>
      </c>
      <c r="E27" s="151">
        <f t="shared" si="0"/>
        <v>4.2599408952344371</v>
      </c>
      <c r="F27" s="152">
        <v>37326</v>
      </c>
      <c r="G27" s="138">
        <f t="shared" si="4"/>
        <v>0.13748018192938183</v>
      </c>
      <c r="H27" s="138">
        <f t="shared" si="5"/>
        <v>3.2272790940170055</v>
      </c>
      <c r="I27" s="153" t="s">
        <v>5</v>
      </c>
    </row>
    <row r="28" spans="1:13" ht="15" customHeight="1" x14ac:dyDescent="0.25">
      <c r="B28" s="3"/>
      <c r="C28" s="3"/>
      <c r="D28" s="3"/>
      <c r="E28" s="3"/>
      <c r="F28" s="4"/>
      <c r="G28" s="4"/>
      <c r="H28" s="4"/>
      <c r="I28" s="4"/>
    </row>
    <row r="29" spans="1:13" ht="30" customHeight="1" x14ac:dyDescent="0.25">
      <c r="A29" s="26" t="s">
        <v>7</v>
      </c>
      <c r="B29" s="221" t="s">
        <v>126</v>
      </c>
      <c r="C29" s="214"/>
      <c r="D29" s="214"/>
      <c r="E29" s="214"/>
      <c r="F29" s="214"/>
      <c r="G29" s="214"/>
      <c r="H29" s="240"/>
      <c r="I29" s="240"/>
      <c r="K29"/>
      <c r="L29"/>
      <c r="M29"/>
    </row>
    <row r="30" spans="1:13" ht="72" customHeight="1" x14ac:dyDescent="0.25">
      <c r="A30" s="26" t="s">
        <v>8</v>
      </c>
      <c r="B30" s="241" t="s">
        <v>63</v>
      </c>
      <c r="C30" s="242"/>
      <c r="D30" s="242"/>
      <c r="E30" s="242"/>
      <c r="F30" s="224"/>
      <c r="G30" s="224"/>
      <c r="H30" s="224"/>
      <c r="I30" s="224"/>
    </row>
    <row r="31" spans="1:13" s="87" customFormat="1" ht="15" customHeight="1" x14ac:dyDescent="0.25">
      <c r="A31" s="4" t="s">
        <v>31</v>
      </c>
      <c r="B31" s="205" t="s">
        <v>163</v>
      </c>
      <c r="C31" s="206"/>
    </row>
    <row r="32" spans="1:13" s="87" customFormat="1" ht="15" customHeight="1" x14ac:dyDescent="0.25">
      <c r="A32" s="99" t="s">
        <v>1</v>
      </c>
      <c r="B32" s="207" t="s">
        <v>162</v>
      </c>
      <c r="C32" s="207"/>
      <c r="D32" s="207"/>
      <c r="E32" s="187"/>
      <c r="F32" s="187"/>
      <c r="G32" s="187"/>
      <c r="H32" s="100"/>
    </row>
    <row r="33" ht="15" customHeight="1" x14ac:dyDescent="0.25"/>
  </sheetData>
  <sortState xmlns:xlrd2="http://schemas.microsoft.com/office/spreadsheetml/2017/richdata2" ref="B6:I27">
    <sortCondition ref="B5"/>
  </sortState>
  <mergeCells count="9">
    <mergeCell ref="B32:D32"/>
    <mergeCell ref="B29:I29"/>
    <mergeCell ref="B30:I30"/>
    <mergeCell ref="B31:C31"/>
    <mergeCell ref="B2:I2"/>
    <mergeCell ref="C3:C4"/>
    <mergeCell ref="D3:E3"/>
    <mergeCell ref="B3:B4"/>
    <mergeCell ref="F3:I3"/>
  </mergeCells>
  <hyperlinks>
    <hyperlink ref="C1" location="Índice!A1" display="[índice Ç]" xr:uid="{00000000-0004-0000-0600-000000000000}"/>
    <hyperlink ref="B32" r:id="rId1" display="http://www.observatorioemigracao.pt/np4/8218" xr:uid="{50276DC2-15D1-40FF-BC83-6DFA09CCD407}"/>
    <hyperlink ref="B32:C32" r:id="rId2" display="ttp://www.observatorioemigracao.pt/np4/8218" xr:uid="{FE251CA0-784A-41B9-9A65-87BAB6714E0A}"/>
    <hyperlink ref="B32:D32" r:id="rId3" display="http://www.observatorioemigracao.pt/np4/9387" xr:uid="{1746E957-F1E5-4708-9676-6D3444ADF370}"/>
  </hyperlinks>
  <printOptions horizontalCentered="1"/>
  <pageMargins left="0.23622047244094491" right="0.23622047244094491" top="0.74803149606299213" bottom="0.74803149606299213" header="0.31496062992125984" footer="0.31496062992125984"/>
  <pageSetup paperSize="9" scale="85" orientation="landscape"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1"/>
  <sheetViews>
    <sheetView showGridLines="0" workbookViewId="0">
      <selection activeCell="I29" sqref="I29"/>
    </sheetView>
  </sheetViews>
  <sheetFormatPr defaultColWidth="8.7109375" defaultRowHeight="12" customHeight="1" x14ac:dyDescent="0.25"/>
  <cols>
    <col min="1" max="1" width="12.7109375" style="82" customWidth="1"/>
    <col min="2" max="8" width="18.7109375" style="1" customWidth="1"/>
    <col min="9" max="9" width="18.7109375" customWidth="1"/>
    <col min="10" max="12" width="8.7109375" style="1"/>
    <col min="13" max="14" width="8.7109375" style="1" customWidth="1"/>
    <col min="15" max="16384" width="8.7109375" style="1"/>
  </cols>
  <sheetData>
    <row r="1" spans="1:11" ht="30" customHeight="1" x14ac:dyDescent="0.25">
      <c r="A1" s="24" t="s">
        <v>0</v>
      </c>
      <c r="B1" s="48"/>
      <c r="C1" s="35" t="s">
        <v>75</v>
      </c>
      <c r="D1" s="7"/>
      <c r="E1" s="7"/>
      <c r="F1" s="7"/>
      <c r="G1" s="7"/>
      <c r="I1" s="35"/>
    </row>
    <row r="2" spans="1:11" ht="30" customHeight="1" thickBot="1" x14ac:dyDescent="0.3">
      <c r="B2" s="226" t="s">
        <v>104</v>
      </c>
      <c r="C2" s="227"/>
      <c r="D2" s="227"/>
      <c r="E2" s="227"/>
      <c r="F2" s="227"/>
      <c r="G2" s="227"/>
      <c r="H2" s="227"/>
      <c r="I2" s="228"/>
    </row>
    <row r="3" spans="1:11" ht="30" customHeight="1" x14ac:dyDescent="0.25">
      <c r="B3" s="233" t="s">
        <v>9</v>
      </c>
      <c r="C3" s="237" t="s">
        <v>71</v>
      </c>
      <c r="D3" s="238"/>
      <c r="E3" s="239"/>
      <c r="F3" s="237" t="s">
        <v>33</v>
      </c>
      <c r="G3" s="238"/>
      <c r="H3" s="238"/>
      <c r="I3" s="238"/>
    </row>
    <row r="4" spans="1:11" ht="45" customHeight="1" x14ac:dyDescent="0.25">
      <c r="B4" s="234"/>
      <c r="C4" s="91">
        <v>2023</v>
      </c>
      <c r="D4" s="45">
        <v>2022</v>
      </c>
      <c r="E4" s="92" t="s">
        <v>66</v>
      </c>
      <c r="F4" s="91">
        <v>2023</v>
      </c>
      <c r="G4" s="45">
        <v>2022</v>
      </c>
      <c r="H4" s="45" t="s">
        <v>67</v>
      </c>
      <c r="I4" s="45" t="s">
        <v>66</v>
      </c>
    </row>
    <row r="5" spans="1:11" ht="15" customHeight="1" x14ac:dyDescent="0.25">
      <c r="B5" s="103" t="s">
        <v>20</v>
      </c>
      <c r="C5" s="127">
        <v>10252330</v>
      </c>
      <c r="D5" s="105">
        <v>9923125</v>
      </c>
      <c r="E5" s="128">
        <f>(C5/D5*100)-100</f>
        <v>3.3175536940228056</v>
      </c>
      <c r="F5" s="105">
        <v>115165</v>
      </c>
      <c r="G5" s="105">
        <v>114825</v>
      </c>
      <c r="H5" s="129">
        <f>F5-G5</f>
        <v>340</v>
      </c>
      <c r="I5" s="130">
        <f>(F5/G5*100)-100</f>
        <v>0.29610276507729338</v>
      </c>
      <c r="J5" s="97"/>
    </row>
    <row r="6" spans="1:11" ht="15" customHeight="1" x14ac:dyDescent="0.25">
      <c r="B6" s="106" t="s">
        <v>4</v>
      </c>
      <c r="C6" s="131" t="s">
        <v>5</v>
      </c>
      <c r="D6" s="108" t="s">
        <v>5</v>
      </c>
      <c r="E6" s="132" t="s">
        <v>5</v>
      </c>
      <c r="F6" s="108" t="s">
        <v>5</v>
      </c>
      <c r="G6" s="108" t="s">
        <v>5</v>
      </c>
      <c r="H6" s="111" t="s">
        <v>5</v>
      </c>
      <c r="I6" s="133" t="s">
        <v>5</v>
      </c>
      <c r="J6" s="97"/>
    </row>
    <row r="7" spans="1:11" ht="15" customHeight="1" x14ac:dyDescent="0.25">
      <c r="B7" s="106" t="s">
        <v>14</v>
      </c>
      <c r="C7" s="131">
        <v>7681080</v>
      </c>
      <c r="D7" s="108">
        <v>7503250</v>
      </c>
      <c r="E7" s="132">
        <f t="shared" ref="E7:E26" si="0">(C7/D7*100)-100</f>
        <v>2.3700396494852356</v>
      </c>
      <c r="F7" s="108">
        <v>18160</v>
      </c>
      <c r="G7" s="108">
        <v>18380</v>
      </c>
      <c r="H7" s="111">
        <f t="shared" ref="H7:H26" si="1">F7-G7</f>
        <v>-220</v>
      </c>
      <c r="I7" s="133">
        <f t="shared" ref="I7:I26" si="2">(F7/G7*100)-100</f>
        <v>-1.1969532100108751</v>
      </c>
      <c r="J7" s="97"/>
    </row>
    <row r="8" spans="1:11" ht="15" customHeight="1" x14ac:dyDescent="0.25">
      <c r="B8" s="106" t="s">
        <v>15</v>
      </c>
      <c r="C8" s="131">
        <v>1975860</v>
      </c>
      <c r="D8" s="108">
        <v>1842426</v>
      </c>
      <c r="E8" s="132">
        <f t="shared" si="0"/>
        <v>7.2422990122805544</v>
      </c>
      <c r="F8" s="131">
        <v>3487</v>
      </c>
      <c r="G8" s="108">
        <v>3248</v>
      </c>
      <c r="H8" s="111">
        <f t="shared" si="1"/>
        <v>239</v>
      </c>
      <c r="I8" s="133">
        <f t="shared" si="2"/>
        <v>7.3583743842364555</v>
      </c>
      <c r="J8" s="97"/>
    </row>
    <row r="9" spans="1:11" ht="15" customHeight="1" x14ac:dyDescent="0.25">
      <c r="B9" s="109" t="s">
        <v>29</v>
      </c>
      <c r="C9" s="134">
        <v>2246910</v>
      </c>
      <c r="D9" s="111">
        <v>2119691</v>
      </c>
      <c r="E9" s="135">
        <f t="shared" si="0"/>
        <v>6.0017710128504689</v>
      </c>
      <c r="F9" s="111">
        <v>39185</v>
      </c>
      <c r="G9" s="111">
        <v>38423</v>
      </c>
      <c r="H9" s="111">
        <f t="shared" si="1"/>
        <v>762</v>
      </c>
      <c r="I9" s="133">
        <f t="shared" si="2"/>
        <v>1.9831871535278367</v>
      </c>
      <c r="J9" s="97"/>
    </row>
    <row r="10" spans="1:11" ht="15" customHeight="1" x14ac:dyDescent="0.25">
      <c r="B10" s="109" t="s">
        <v>16</v>
      </c>
      <c r="C10" s="134" t="s">
        <v>5</v>
      </c>
      <c r="D10" s="111" t="s">
        <v>5</v>
      </c>
      <c r="E10" s="135" t="s">
        <v>5</v>
      </c>
      <c r="F10" s="111" t="s">
        <v>5</v>
      </c>
      <c r="G10" s="111" t="s">
        <v>5</v>
      </c>
      <c r="H10" s="111" t="s">
        <v>5</v>
      </c>
      <c r="I10" s="133" t="s">
        <v>5</v>
      </c>
      <c r="J10" s="97"/>
    </row>
    <row r="11" spans="1:11" ht="15" customHeight="1" x14ac:dyDescent="0.25">
      <c r="B11" s="109" t="s">
        <v>6</v>
      </c>
      <c r="C11" s="134" t="s">
        <v>5</v>
      </c>
      <c r="D11" s="111" t="s">
        <v>5</v>
      </c>
      <c r="E11" s="135" t="s">
        <v>5</v>
      </c>
      <c r="F11" s="111" t="s">
        <v>5</v>
      </c>
      <c r="G11" s="111" t="s">
        <v>5</v>
      </c>
      <c r="H11" s="111" t="s">
        <v>5</v>
      </c>
      <c r="I11" s="133" t="s">
        <v>5</v>
      </c>
      <c r="J11" s="97"/>
    </row>
    <row r="12" spans="1:11" ht="15" customHeight="1" x14ac:dyDescent="0.25">
      <c r="B12" s="109" t="s">
        <v>17</v>
      </c>
      <c r="C12" s="134" t="s">
        <v>5</v>
      </c>
      <c r="D12" s="111" t="s">
        <v>5</v>
      </c>
      <c r="E12" s="135" t="s">
        <v>5</v>
      </c>
      <c r="F12" s="111" t="s">
        <v>5</v>
      </c>
      <c r="G12" s="111" t="s">
        <v>5</v>
      </c>
      <c r="H12" s="111" t="s">
        <v>5</v>
      </c>
      <c r="I12" s="133" t="s">
        <v>5</v>
      </c>
      <c r="J12" s="97"/>
    </row>
    <row r="13" spans="1:11" ht="15" customHeight="1" x14ac:dyDescent="0.25">
      <c r="B13" s="109" t="s">
        <v>18</v>
      </c>
      <c r="C13" s="134">
        <v>804881</v>
      </c>
      <c r="D13" s="111">
        <v>746302</v>
      </c>
      <c r="E13" s="135">
        <f t="shared" si="0"/>
        <v>7.8492352961669667</v>
      </c>
      <c r="F13" s="111">
        <v>4013</v>
      </c>
      <c r="G13" s="111">
        <v>3656</v>
      </c>
      <c r="H13" s="111">
        <f t="shared" si="1"/>
        <v>357</v>
      </c>
      <c r="I13" s="133">
        <f t="shared" si="2"/>
        <v>9.7647702407002157</v>
      </c>
      <c r="J13" s="97"/>
    </row>
    <row r="14" spans="1:11" ht="15" customHeight="1" x14ac:dyDescent="0.25">
      <c r="B14" s="109" t="s">
        <v>26</v>
      </c>
      <c r="C14" s="134">
        <v>8204206</v>
      </c>
      <c r="D14" s="111">
        <v>7534513</v>
      </c>
      <c r="E14" s="135">
        <f t="shared" si="0"/>
        <v>8.8883382376538407</v>
      </c>
      <c r="F14" s="111">
        <v>95171</v>
      </c>
      <c r="G14" s="111">
        <v>93621</v>
      </c>
      <c r="H14" s="111">
        <f t="shared" si="1"/>
        <v>1550</v>
      </c>
      <c r="I14" s="133">
        <f t="shared" si="2"/>
        <v>1.6556114546949914</v>
      </c>
      <c r="J14" s="97"/>
    </row>
    <row r="15" spans="1:11" ht="15" customHeight="1" x14ac:dyDescent="0.25">
      <c r="B15" s="109" t="s">
        <v>36</v>
      </c>
      <c r="C15" s="134">
        <v>53414329</v>
      </c>
      <c r="D15" s="111">
        <v>51364162</v>
      </c>
      <c r="E15" s="135">
        <f t="shared" si="0"/>
        <v>3.9914347283617673</v>
      </c>
      <c r="F15" s="111">
        <v>161738</v>
      </c>
      <c r="G15" s="111">
        <v>183633</v>
      </c>
      <c r="H15" s="111">
        <f t="shared" si="1"/>
        <v>-21895</v>
      </c>
      <c r="I15" s="133">
        <f t="shared" si="2"/>
        <v>-11.92323819792739</v>
      </c>
      <c r="J15" s="97"/>
    </row>
    <row r="16" spans="1:11" ht="15" customHeight="1" x14ac:dyDescent="0.25">
      <c r="B16" s="109" t="s">
        <v>19</v>
      </c>
      <c r="C16" s="134">
        <v>7281700</v>
      </c>
      <c r="D16" s="111">
        <v>7006700</v>
      </c>
      <c r="E16" s="135">
        <f t="shared" si="0"/>
        <v>3.9248148201007638</v>
      </c>
      <c r="F16" s="111">
        <v>577000</v>
      </c>
      <c r="G16" s="111">
        <v>573000</v>
      </c>
      <c r="H16" s="111">
        <f t="shared" si="1"/>
        <v>4000</v>
      </c>
      <c r="I16" s="133">
        <f t="shared" si="2"/>
        <v>0.69808027923210147</v>
      </c>
      <c r="J16" s="97"/>
      <c r="K16" s="81"/>
    </row>
    <row r="17" spans="1:18" ht="15" customHeight="1" x14ac:dyDescent="0.25">
      <c r="B17" s="109" t="s">
        <v>24</v>
      </c>
      <c r="C17" s="134">
        <v>2776950</v>
      </c>
      <c r="D17" s="111">
        <v>2412344</v>
      </c>
      <c r="E17" s="135">
        <f t="shared" si="0"/>
        <v>15.114179403932454</v>
      </c>
      <c r="F17" s="111">
        <v>24547</v>
      </c>
      <c r="G17" s="111">
        <v>21735</v>
      </c>
      <c r="H17" s="111">
        <f t="shared" si="1"/>
        <v>2812</v>
      </c>
      <c r="I17" s="133">
        <f t="shared" si="2"/>
        <v>12.937658155049462</v>
      </c>
      <c r="J17" s="97"/>
    </row>
    <row r="18" spans="1:18" ht="15" customHeight="1" x14ac:dyDescent="0.25">
      <c r="B18" s="109" t="s">
        <v>32</v>
      </c>
      <c r="C18" s="134" t="s">
        <v>5</v>
      </c>
      <c r="D18" s="111" t="s">
        <v>5</v>
      </c>
      <c r="E18" s="135" t="s">
        <v>5</v>
      </c>
      <c r="F18" s="111" t="s">
        <v>5</v>
      </c>
      <c r="G18" s="111" t="s">
        <v>5</v>
      </c>
      <c r="H18" s="111" t="s">
        <v>5</v>
      </c>
      <c r="I18" s="133" t="s">
        <v>5</v>
      </c>
      <c r="J18" s="97"/>
    </row>
    <row r="19" spans="1:18" ht="15" customHeight="1" x14ac:dyDescent="0.25">
      <c r="B19" s="109" t="s">
        <v>21</v>
      </c>
      <c r="C19" s="134">
        <v>6161003</v>
      </c>
      <c r="D19" s="111">
        <v>6262207</v>
      </c>
      <c r="E19" s="135">
        <f t="shared" si="0"/>
        <v>-1.6161075480258091</v>
      </c>
      <c r="F19" s="111">
        <v>6562</v>
      </c>
      <c r="G19" s="111">
        <v>7068</v>
      </c>
      <c r="H19" s="111">
        <f t="shared" si="1"/>
        <v>-506</v>
      </c>
      <c r="I19" s="133">
        <f t="shared" si="2"/>
        <v>-7.1590265987549486</v>
      </c>
      <c r="J19" s="97"/>
    </row>
    <row r="20" spans="1:18" ht="15" customHeight="1" x14ac:dyDescent="0.25">
      <c r="B20" s="109" t="s">
        <v>22</v>
      </c>
      <c r="C20" s="134" t="s">
        <v>5</v>
      </c>
      <c r="D20" s="111" t="s">
        <v>5</v>
      </c>
      <c r="E20" s="135" t="s">
        <v>5</v>
      </c>
      <c r="F20" s="111" t="s">
        <v>5</v>
      </c>
      <c r="G20" s="111" t="s">
        <v>5</v>
      </c>
      <c r="H20" s="111" t="s">
        <v>5</v>
      </c>
      <c r="I20" s="133" t="s">
        <v>5</v>
      </c>
      <c r="J20" s="97"/>
    </row>
    <row r="21" spans="1:18" ht="15" customHeight="1" x14ac:dyDescent="0.25">
      <c r="B21" s="109" t="s">
        <v>57</v>
      </c>
      <c r="C21" s="134" t="s">
        <v>5</v>
      </c>
      <c r="D21" s="111" t="s">
        <v>5</v>
      </c>
      <c r="E21" s="135" t="s">
        <v>5</v>
      </c>
      <c r="F21" s="111" t="s">
        <v>5</v>
      </c>
      <c r="G21" s="111" t="s">
        <v>5</v>
      </c>
      <c r="H21" s="111" t="s">
        <v>5</v>
      </c>
      <c r="I21" s="133" t="s">
        <v>5</v>
      </c>
      <c r="J21" s="97"/>
    </row>
    <row r="22" spans="1:18" ht="15" customHeight="1" x14ac:dyDescent="0.25">
      <c r="B22" s="109" t="s">
        <v>23</v>
      </c>
      <c r="C22" s="134" t="s">
        <v>5</v>
      </c>
      <c r="D22" s="111" t="s">
        <v>5</v>
      </c>
      <c r="E22" s="135" t="s">
        <v>5</v>
      </c>
      <c r="F22" s="111" t="s">
        <v>5</v>
      </c>
      <c r="G22" s="111" t="s">
        <v>5</v>
      </c>
      <c r="H22" s="111" t="s">
        <v>5</v>
      </c>
      <c r="I22" s="133" t="s">
        <v>5</v>
      </c>
      <c r="J22" s="97"/>
    </row>
    <row r="23" spans="1:18" ht="15" customHeight="1" x14ac:dyDescent="0.25">
      <c r="B23" s="109" t="s">
        <v>25</v>
      </c>
      <c r="C23" s="134">
        <v>956816</v>
      </c>
      <c r="D23" s="111">
        <v>898218</v>
      </c>
      <c r="E23" s="135">
        <f t="shared" si="0"/>
        <v>6.523806024818029</v>
      </c>
      <c r="F23" s="111">
        <v>4203</v>
      </c>
      <c r="G23" s="111">
        <v>3967</v>
      </c>
      <c r="H23" s="111">
        <f t="shared" si="1"/>
        <v>236</v>
      </c>
      <c r="I23" s="133">
        <f t="shared" si="2"/>
        <v>5.9490799092513384</v>
      </c>
      <c r="J23" s="97"/>
    </row>
    <row r="24" spans="1:18" ht="15" customHeight="1" x14ac:dyDescent="0.25">
      <c r="B24" s="109" t="s">
        <v>28</v>
      </c>
      <c r="C24" s="134">
        <v>10017971</v>
      </c>
      <c r="D24" s="111">
        <v>9539000</v>
      </c>
      <c r="E24" s="135">
        <f t="shared" si="0"/>
        <v>5.0211867072020198</v>
      </c>
      <c r="F24" s="111">
        <v>156295</v>
      </c>
      <c r="G24" s="111">
        <v>165726</v>
      </c>
      <c r="H24" s="111">
        <f t="shared" si="1"/>
        <v>-9431</v>
      </c>
      <c r="I24" s="133">
        <f t="shared" si="2"/>
        <v>-5.690718414732757</v>
      </c>
      <c r="J24" s="97"/>
    </row>
    <row r="25" spans="1:18" ht="15" customHeight="1" x14ac:dyDescent="0.25">
      <c r="B25" s="109" t="s">
        <v>27</v>
      </c>
      <c r="C25" s="134">
        <v>2170627</v>
      </c>
      <c r="D25" s="111">
        <v>2145674</v>
      </c>
      <c r="E25" s="135">
        <f t="shared" si="0"/>
        <v>1.1629446038867002</v>
      </c>
      <c r="F25" s="111">
        <v>5033</v>
      </c>
      <c r="G25" s="111">
        <v>4740</v>
      </c>
      <c r="H25" s="111">
        <f t="shared" si="1"/>
        <v>293</v>
      </c>
      <c r="I25" s="133">
        <f t="shared" si="2"/>
        <v>6.1814345991561197</v>
      </c>
      <c r="J25" s="97"/>
    </row>
    <row r="26" spans="1:18" ht="15" customHeight="1" x14ac:dyDescent="0.25">
      <c r="B26" s="109" t="s">
        <v>30</v>
      </c>
      <c r="C26" s="134">
        <v>2865874</v>
      </c>
      <c r="D26" s="111">
        <v>2733934</v>
      </c>
      <c r="E26" s="135">
        <f t="shared" si="0"/>
        <v>4.8260126250304438</v>
      </c>
      <c r="F26" s="111">
        <v>203696</v>
      </c>
      <c r="G26" s="111">
        <v>203847</v>
      </c>
      <c r="H26" s="111">
        <f t="shared" si="1"/>
        <v>-151</v>
      </c>
      <c r="I26" s="133">
        <f t="shared" si="2"/>
        <v>-7.407516421629623E-2</v>
      </c>
      <c r="J26" s="97"/>
    </row>
    <row r="27" spans="1:18" ht="15" customHeight="1" thickBot="1" x14ac:dyDescent="0.3">
      <c r="B27" s="112" t="s">
        <v>3</v>
      </c>
      <c r="C27" s="136" t="s">
        <v>5</v>
      </c>
      <c r="D27" s="114" t="s">
        <v>5</v>
      </c>
      <c r="E27" s="137" t="s">
        <v>5</v>
      </c>
      <c r="F27" s="114" t="s">
        <v>5</v>
      </c>
      <c r="G27" s="114" t="s">
        <v>5</v>
      </c>
      <c r="H27" s="114" t="s">
        <v>5</v>
      </c>
      <c r="I27" s="138" t="s">
        <v>5</v>
      </c>
      <c r="J27" s="97"/>
    </row>
    <row r="28" spans="1:18" ht="15" customHeight="1" x14ac:dyDescent="0.25">
      <c r="B28" s="3"/>
      <c r="C28" s="4"/>
      <c r="D28" s="4"/>
      <c r="E28" s="4"/>
      <c r="F28" s="4"/>
      <c r="G28" s="4"/>
      <c r="H28" s="4"/>
    </row>
    <row r="29" spans="1:18" ht="15" customHeight="1" x14ac:dyDescent="0.25">
      <c r="A29" s="83" t="s">
        <v>7</v>
      </c>
      <c r="B29" s="221" t="s">
        <v>128</v>
      </c>
      <c r="C29" s="214"/>
      <c r="D29" s="214"/>
      <c r="E29" s="214"/>
      <c r="F29" s="214"/>
      <c r="G29" s="214"/>
      <c r="H29" s="214"/>
      <c r="I29" s="214"/>
      <c r="J29" s="3"/>
      <c r="K29" s="3"/>
      <c r="L29" s="4"/>
      <c r="M29" s="4"/>
      <c r="N29" s="4"/>
      <c r="O29"/>
      <c r="P29"/>
      <c r="Q29"/>
      <c r="R29"/>
    </row>
    <row r="30" spans="1:18" ht="75" customHeight="1" x14ac:dyDescent="0.25">
      <c r="A30" s="83" t="s">
        <v>8</v>
      </c>
      <c r="B30" s="229" t="s">
        <v>68</v>
      </c>
      <c r="C30" s="214"/>
      <c r="D30" s="214"/>
      <c r="E30" s="214"/>
      <c r="F30" s="214"/>
      <c r="G30" s="214"/>
      <c r="H30" s="214"/>
      <c r="I30" s="224"/>
    </row>
    <row r="31" spans="1:18" s="87" customFormat="1" ht="15" customHeight="1" x14ac:dyDescent="0.25">
      <c r="A31" s="4" t="s">
        <v>31</v>
      </c>
      <c r="B31" s="205" t="s">
        <v>163</v>
      </c>
      <c r="C31" s="206"/>
    </row>
    <row r="32" spans="1:18"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31:C31"/>
    <mergeCell ref="B2:I2"/>
    <mergeCell ref="B3:B4"/>
    <mergeCell ref="C3:E3"/>
    <mergeCell ref="B29:I29"/>
    <mergeCell ref="B30:I30"/>
    <mergeCell ref="F3:I3"/>
  </mergeCells>
  <hyperlinks>
    <hyperlink ref="C1" location="Índice!A1" display="[índice Ç]" xr:uid="{00000000-0004-0000-0700-000000000000}"/>
    <hyperlink ref="B32" r:id="rId1" display="http://www.observatorioemigracao.pt/np4/8218" xr:uid="{A29068AD-C369-477C-A4D5-19B87CB76DBE}"/>
    <hyperlink ref="B32:C32" r:id="rId2" display="ttp://www.observatorioemigracao.pt/np4/8218" xr:uid="{2C263169-5049-4877-84F8-773477EDFE6E}"/>
    <hyperlink ref="B32:D32" r:id="rId3" display="http://www.observatorioemigracao.pt/np4/9387" xr:uid="{3CA5010E-AD2C-4E0B-8D95-C384A07A623C}"/>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1"/>
  <sheetViews>
    <sheetView showGridLines="0" topLeftCell="A3" workbookViewId="0">
      <selection activeCell="I29" sqref="I29"/>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1" ht="30" customHeight="1" x14ac:dyDescent="0.25">
      <c r="A1" s="24" t="s">
        <v>0</v>
      </c>
      <c r="B1" s="48"/>
      <c r="C1" s="35" t="s">
        <v>75</v>
      </c>
      <c r="D1" s="7"/>
      <c r="F1" s="35"/>
    </row>
    <row r="2" spans="1:11" ht="45" customHeight="1" thickBot="1" x14ac:dyDescent="0.3">
      <c r="B2" s="226" t="s">
        <v>105</v>
      </c>
      <c r="C2" s="227"/>
      <c r="D2" s="227"/>
      <c r="E2" s="227"/>
      <c r="F2" s="228"/>
      <c r="J2" s="97"/>
      <c r="K2" s="97"/>
    </row>
    <row r="3" spans="1:11" ht="30" customHeight="1" x14ac:dyDescent="0.25">
      <c r="B3" s="233" t="s">
        <v>9</v>
      </c>
      <c r="C3" s="235" t="s">
        <v>78</v>
      </c>
      <c r="D3" s="230" t="s">
        <v>79</v>
      </c>
      <c r="E3" s="231"/>
      <c r="F3" s="232"/>
    </row>
    <row r="4" spans="1:11" ht="45" customHeight="1" x14ac:dyDescent="0.25">
      <c r="B4" s="234"/>
      <c r="C4" s="236"/>
      <c r="D4" s="37" t="s">
        <v>80</v>
      </c>
      <c r="E4" s="45" t="s">
        <v>81</v>
      </c>
      <c r="F4" s="45" t="s">
        <v>82</v>
      </c>
    </row>
    <row r="5" spans="1:11" ht="15" customHeight="1" x14ac:dyDescent="0.25">
      <c r="B5" s="103" t="s">
        <v>20</v>
      </c>
      <c r="C5" s="115" t="s">
        <v>5</v>
      </c>
      <c r="D5" s="105" t="s">
        <v>5</v>
      </c>
      <c r="E5" s="105" t="s">
        <v>5</v>
      </c>
      <c r="F5" s="130" t="s">
        <v>5</v>
      </c>
      <c r="J5" s="186"/>
    </row>
    <row r="6" spans="1:11" ht="15" customHeight="1" x14ac:dyDescent="0.25">
      <c r="B6" s="106" t="s">
        <v>4</v>
      </c>
      <c r="C6" s="118" t="s">
        <v>5</v>
      </c>
      <c r="D6" s="108" t="s">
        <v>5</v>
      </c>
      <c r="E6" s="108" t="s">
        <v>5</v>
      </c>
      <c r="F6" s="133" t="s">
        <v>5</v>
      </c>
    </row>
    <row r="7" spans="1:11" ht="15" customHeight="1" x14ac:dyDescent="0.25">
      <c r="B7" s="106" t="s">
        <v>14</v>
      </c>
      <c r="C7" s="118">
        <v>18160</v>
      </c>
      <c r="D7" s="108">
        <v>9200</v>
      </c>
      <c r="E7" s="108">
        <v>8960</v>
      </c>
      <c r="F7" s="133">
        <f t="shared" ref="F7:F27" si="0">+E7*100/C7</f>
        <v>49.33920704845815</v>
      </c>
    </row>
    <row r="8" spans="1:11" ht="15" customHeight="1" x14ac:dyDescent="0.25">
      <c r="B8" s="106" t="s">
        <v>15</v>
      </c>
      <c r="C8" s="118">
        <v>3487</v>
      </c>
      <c r="D8" s="108">
        <v>2004</v>
      </c>
      <c r="E8" s="108">
        <v>1483</v>
      </c>
      <c r="F8" s="133">
        <f t="shared" si="0"/>
        <v>42.529394895325495</v>
      </c>
    </row>
    <row r="9" spans="1:11" ht="15" customHeight="1" x14ac:dyDescent="0.25">
      <c r="B9" s="109" t="s">
        <v>29</v>
      </c>
      <c r="C9" s="122">
        <v>39185</v>
      </c>
      <c r="D9" s="111">
        <v>20341</v>
      </c>
      <c r="E9" s="111">
        <v>18844</v>
      </c>
      <c r="F9" s="133">
        <f t="shared" si="0"/>
        <v>48.089830292203651</v>
      </c>
    </row>
    <row r="10" spans="1:11" ht="15" customHeight="1" x14ac:dyDescent="0.25">
      <c r="B10" s="109" t="s">
        <v>16</v>
      </c>
      <c r="C10" s="122">
        <v>137972</v>
      </c>
      <c r="D10" s="111">
        <v>69918</v>
      </c>
      <c r="E10" s="111">
        <v>68054</v>
      </c>
      <c r="F10" s="133">
        <f t="shared" si="0"/>
        <v>49.324500623314876</v>
      </c>
    </row>
    <row r="11" spans="1:11" ht="15" customHeight="1" x14ac:dyDescent="0.25">
      <c r="B11" s="109" t="s">
        <v>6</v>
      </c>
      <c r="C11" s="122">
        <v>2050</v>
      </c>
      <c r="D11" s="111">
        <v>1146</v>
      </c>
      <c r="E11" s="111">
        <v>904</v>
      </c>
      <c r="F11" s="133">
        <f t="shared" si="0"/>
        <v>44.097560975609753</v>
      </c>
    </row>
    <row r="12" spans="1:11" ht="15" customHeight="1" x14ac:dyDescent="0.25">
      <c r="B12" s="109" t="s">
        <v>17</v>
      </c>
      <c r="C12" s="122">
        <v>133695</v>
      </c>
      <c r="D12" s="111">
        <v>65435</v>
      </c>
      <c r="E12" s="111">
        <v>68265</v>
      </c>
      <c r="F12" s="133">
        <f t="shared" si="0"/>
        <v>51.06024907438573</v>
      </c>
    </row>
    <row r="13" spans="1:11" ht="15" customHeight="1" x14ac:dyDescent="0.25">
      <c r="B13" s="109" t="s">
        <v>18</v>
      </c>
      <c r="C13" s="122">
        <v>4013</v>
      </c>
      <c r="D13" s="111">
        <v>2254</v>
      </c>
      <c r="E13" s="111">
        <v>1759</v>
      </c>
      <c r="F13" s="133">
        <f t="shared" si="0"/>
        <v>43.832544231248441</v>
      </c>
    </row>
    <row r="14" spans="1:11" ht="15" customHeight="1" x14ac:dyDescent="0.25">
      <c r="B14" s="109" t="s">
        <v>26</v>
      </c>
      <c r="C14" s="122">
        <v>95171</v>
      </c>
      <c r="D14" s="111">
        <v>51680</v>
      </c>
      <c r="E14" s="111">
        <v>43491</v>
      </c>
      <c r="F14" s="133">
        <f t="shared" si="0"/>
        <v>45.697744060690759</v>
      </c>
    </row>
    <row r="15" spans="1:11" ht="15" customHeight="1" x14ac:dyDescent="0.25">
      <c r="B15" s="109" t="s">
        <v>36</v>
      </c>
      <c r="C15" s="122">
        <v>161738</v>
      </c>
      <c r="D15" s="111">
        <v>74995</v>
      </c>
      <c r="E15" s="111">
        <v>86743</v>
      </c>
      <c r="F15" s="133">
        <f t="shared" si="0"/>
        <v>53.631799577093815</v>
      </c>
    </row>
    <row r="16" spans="1:11" ht="15" customHeight="1" x14ac:dyDescent="0.25">
      <c r="B16" s="109" t="s">
        <v>19</v>
      </c>
      <c r="C16" s="122">
        <v>591975</v>
      </c>
      <c r="D16" s="111">
        <v>300391</v>
      </c>
      <c r="E16" s="111">
        <v>291584</v>
      </c>
      <c r="F16" s="133">
        <f t="shared" si="0"/>
        <v>49.256134127285783</v>
      </c>
      <c r="H16" s="81"/>
      <c r="I16" s="81"/>
    </row>
    <row r="17" spans="1:15" ht="15" customHeight="1" x14ac:dyDescent="0.25">
      <c r="B17" s="109" t="s">
        <v>24</v>
      </c>
      <c r="C17" s="122">
        <v>24547</v>
      </c>
      <c r="D17" s="111">
        <v>13263</v>
      </c>
      <c r="E17" s="111">
        <v>11284</v>
      </c>
      <c r="F17" s="133">
        <f t="shared" si="0"/>
        <v>45.968957510082696</v>
      </c>
    </row>
    <row r="18" spans="1:15" ht="15" customHeight="1" x14ac:dyDescent="0.25">
      <c r="B18" s="109" t="s">
        <v>32</v>
      </c>
      <c r="C18" s="122" t="s">
        <v>5</v>
      </c>
      <c r="D18" s="111" t="s">
        <v>5</v>
      </c>
      <c r="E18" s="111" t="s">
        <v>5</v>
      </c>
      <c r="F18" s="133" t="s">
        <v>5</v>
      </c>
      <c r="J18" s="81"/>
    </row>
    <row r="19" spans="1:15" ht="15" customHeight="1" x14ac:dyDescent="0.25">
      <c r="B19" s="109" t="s">
        <v>21</v>
      </c>
      <c r="C19" s="122">
        <v>6562</v>
      </c>
      <c r="D19" s="111">
        <v>2469</v>
      </c>
      <c r="E19" s="111">
        <v>4093</v>
      </c>
      <c r="F19" s="133">
        <f t="shared" si="0"/>
        <v>62.3742761353246</v>
      </c>
    </row>
    <row r="20" spans="1:15" ht="15" customHeight="1" x14ac:dyDescent="0.25">
      <c r="B20" s="109" t="s">
        <v>22</v>
      </c>
      <c r="C20" s="122" t="s">
        <v>5</v>
      </c>
      <c r="D20" s="111" t="s">
        <v>5</v>
      </c>
      <c r="E20" s="111" t="s">
        <v>5</v>
      </c>
      <c r="F20" s="133" t="s">
        <v>5</v>
      </c>
      <c r="G20" s="173"/>
    </row>
    <row r="21" spans="1:15" ht="15" customHeight="1" x14ac:dyDescent="0.25">
      <c r="B21" s="109" t="s">
        <v>57</v>
      </c>
      <c r="C21" s="122">
        <v>2213</v>
      </c>
      <c r="D21" s="111">
        <v>1363</v>
      </c>
      <c r="E21" s="111">
        <v>850</v>
      </c>
      <c r="F21" s="133">
        <f t="shared" si="0"/>
        <v>38.409399005874377</v>
      </c>
    </row>
    <row r="22" spans="1:15" ht="15" customHeight="1" x14ac:dyDescent="0.25">
      <c r="B22" s="109" t="s">
        <v>23</v>
      </c>
      <c r="C22" s="122" t="s">
        <v>5</v>
      </c>
      <c r="D22" s="111" t="s">
        <v>5</v>
      </c>
      <c r="E22" s="111" t="s">
        <v>5</v>
      </c>
      <c r="F22" s="133" t="s">
        <v>5</v>
      </c>
    </row>
    <row r="23" spans="1:15" ht="15" customHeight="1" x14ac:dyDescent="0.25">
      <c r="B23" s="109" t="s">
        <v>25</v>
      </c>
      <c r="C23" s="122">
        <v>4203</v>
      </c>
      <c r="D23" s="111">
        <v>2520</v>
      </c>
      <c r="E23" s="111">
        <v>1683</v>
      </c>
      <c r="F23" s="133">
        <f t="shared" si="0"/>
        <v>40.042826552462529</v>
      </c>
    </row>
    <row r="24" spans="1:15" ht="15" customHeight="1" x14ac:dyDescent="0.25">
      <c r="B24" s="109" t="s">
        <v>28</v>
      </c>
      <c r="C24" s="122">
        <v>156280</v>
      </c>
      <c r="D24" s="111">
        <v>79290</v>
      </c>
      <c r="E24" s="111">
        <v>88000</v>
      </c>
      <c r="F24" s="133">
        <f t="shared" si="0"/>
        <v>56.309188635781929</v>
      </c>
    </row>
    <row r="25" spans="1:15" ht="15" customHeight="1" x14ac:dyDescent="0.25">
      <c r="B25" s="109" t="s">
        <v>27</v>
      </c>
      <c r="C25" s="122">
        <v>5033</v>
      </c>
      <c r="D25" s="111">
        <v>2758</v>
      </c>
      <c r="E25" s="111">
        <v>2275</v>
      </c>
      <c r="F25" s="133">
        <f t="shared" si="0"/>
        <v>45.201668984700973</v>
      </c>
    </row>
    <row r="26" spans="1:15" ht="15" customHeight="1" x14ac:dyDescent="0.25">
      <c r="B26" s="109" t="s">
        <v>30</v>
      </c>
      <c r="C26" s="122">
        <v>203696</v>
      </c>
      <c r="D26" s="111">
        <v>109861</v>
      </c>
      <c r="E26" s="111">
        <v>93835</v>
      </c>
      <c r="F26" s="133">
        <f t="shared" si="0"/>
        <v>46.066196685256457</v>
      </c>
    </row>
    <row r="27" spans="1:15" ht="15" customHeight="1" thickBot="1" x14ac:dyDescent="0.3">
      <c r="B27" s="112" t="s">
        <v>3</v>
      </c>
      <c r="C27" s="124">
        <v>37326</v>
      </c>
      <c r="D27" s="114">
        <v>20791</v>
      </c>
      <c r="E27" s="114">
        <v>16535</v>
      </c>
      <c r="F27" s="138">
        <f t="shared" si="0"/>
        <v>44.298880137169803</v>
      </c>
      <c r="J27" s="4"/>
      <c r="K27" s="4"/>
      <c r="L27"/>
    </row>
    <row r="28" spans="1:15" ht="15" customHeight="1" x14ac:dyDescent="0.25">
      <c r="B28" s="3"/>
      <c r="C28" s="4"/>
      <c r="D28" s="4"/>
      <c r="E28" s="4"/>
    </row>
    <row r="29" spans="1:15" ht="45" customHeight="1" x14ac:dyDescent="0.25">
      <c r="A29" s="83" t="s">
        <v>7</v>
      </c>
      <c r="B29" s="221" t="s">
        <v>129</v>
      </c>
      <c r="C29" s="214"/>
      <c r="D29" s="214"/>
      <c r="E29" s="214"/>
      <c r="F29" s="214"/>
      <c r="G29" s="3"/>
      <c r="H29" s="3"/>
      <c r="I29" s="4"/>
      <c r="J29" s="87"/>
      <c r="K29" s="87"/>
      <c r="L29" s="87"/>
      <c r="M29"/>
      <c r="N29"/>
      <c r="O29"/>
    </row>
    <row r="30" spans="1:15" ht="75" customHeight="1" x14ac:dyDescent="0.25">
      <c r="A30" s="83" t="s">
        <v>8</v>
      </c>
      <c r="B30" s="229" t="s">
        <v>92</v>
      </c>
      <c r="C30" s="214"/>
      <c r="D30" s="214"/>
      <c r="E30" s="214"/>
      <c r="F30" s="224"/>
      <c r="J30" s="87"/>
      <c r="K30" s="87"/>
      <c r="L30" s="87"/>
    </row>
    <row r="31" spans="1:15" s="87" customFormat="1" ht="15" customHeight="1" x14ac:dyDescent="0.25">
      <c r="A31" s="4" t="s">
        <v>31</v>
      </c>
      <c r="B31" s="205" t="s">
        <v>163</v>
      </c>
      <c r="C31" s="206"/>
    </row>
    <row r="32" spans="1:15" s="87" customFormat="1" ht="15" customHeight="1" x14ac:dyDescent="0.25">
      <c r="A32" s="99" t="s">
        <v>1</v>
      </c>
      <c r="B32" s="207" t="s">
        <v>162</v>
      </c>
      <c r="C32" s="207"/>
      <c r="D32" s="207"/>
      <c r="E32" s="187"/>
      <c r="F32" s="187"/>
      <c r="G32" s="187"/>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L24">
    <sortCondition ref="K6:K24"/>
  </sortState>
  <mergeCells count="8">
    <mergeCell ref="B32:D32"/>
    <mergeCell ref="B31:C31"/>
    <mergeCell ref="B2:F2"/>
    <mergeCell ref="B3:B4"/>
    <mergeCell ref="C3:C4"/>
    <mergeCell ref="D3:F3"/>
    <mergeCell ref="B29:F29"/>
    <mergeCell ref="B30:F30"/>
  </mergeCells>
  <hyperlinks>
    <hyperlink ref="C1" location="Índice!A1" display="[índice Ç]" xr:uid="{00000000-0004-0000-0800-000000000000}"/>
    <hyperlink ref="B32" r:id="rId1" display="http://www.observatorioemigracao.pt/np4/8218" xr:uid="{88D1B9DC-2567-45D3-AECE-79C1DA079D2C}"/>
    <hyperlink ref="B32:C32" r:id="rId2" display="ttp://www.observatorioemigracao.pt/np4/8218" xr:uid="{EA1341A3-CCBF-43D3-BB60-FA8275CD0681}"/>
    <hyperlink ref="B32:D32" r:id="rId3" display="http://www.observatorioemigracao.pt/np4/9387" xr:uid="{3A467C3B-B5C3-4C8F-BEEE-1C44093E5DFD}"/>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8</vt:i4>
      </vt:variant>
    </vt:vector>
  </HeadingPairs>
  <TitlesOfParts>
    <vt:vector size="38" baseType="lpstr">
      <vt:lpstr>Índice</vt:lpstr>
      <vt:lpstr>Quadro 2.1</vt:lpstr>
      <vt:lpstr>Quadro 2.2</vt:lpstr>
      <vt:lpstr>Quadro 2.3</vt:lpstr>
      <vt:lpstr>Quadro 2.4</vt:lpstr>
      <vt:lpstr>Quadro 2.5</vt:lpstr>
      <vt:lpstr>Quadro 2.6</vt:lpstr>
      <vt:lpstr>Quadro 2.7</vt:lpstr>
      <vt:lpstr>Quadro 2.8</vt:lpstr>
      <vt:lpstr>Quadro 2.9</vt:lpstr>
      <vt:lpstr>Quadro 2.10</vt:lpstr>
      <vt:lpstr>Quadro 2.11</vt:lpstr>
      <vt:lpstr>Quadro 2.12</vt:lpstr>
      <vt:lpstr>Quadro 2.13</vt:lpstr>
      <vt:lpstr>Quadro 2.14</vt:lpstr>
      <vt:lpstr>Gráfico 2.1</vt:lpstr>
      <vt:lpstr>Gráfico 2.2</vt:lpstr>
      <vt:lpstr>Gráfico 2.3</vt:lpstr>
      <vt:lpstr>Gráfico 2.4</vt:lpstr>
      <vt:lpstr>Gráfico 2.5</vt:lpstr>
      <vt:lpstr>Gráfico 2.6</vt:lpstr>
      <vt:lpstr>Gráfico 2.7</vt:lpstr>
      <vt:lpstr>Gráfico 2.8</vt:lpstr>
      <vt:lpstr>Gráfico 2.9</vt:lpstr>
      <vt:lpstr>Gráfico 2.10</vt:lpstr>
      <vt:lpstr>Gráfico 2.11</vt:lpstr>
      <vt:lpstr>Gráfico 2.12</vt:lpstr>
      <vt:lpstr>Gráfico 2.13</vt:lpstr>
      <vt:lpstr>Gráfico 2.14</vt:lpstr>
      <vt:lpstr>Gráfico 2.15</vt:lpstr>
      <vt:lpstr>Índice!Títulos_de_Impressão</vt:lpstr>
      <vt:lpstr>'Quadro 2.1'!Títulos_de_Impressão</vt:lpstr>
      <vt:lpstr>'Quadro 2.11'!Títulos_de_Impressão</vt:lpstr>
      <vt:lpstr>'Quadro 2.13'!Títulos_de_Impressão</vt:lpstr>
      <vt:lpstr>'Quadro 2.2'!Títulos_de_Impressão</vt:lpstr>
      <vt:lpstr>'Quadro 2.3'!Títulos_de_Impressão</vt:lpstr>
      <vt:lpstr>'Quadro 2.6'!Títulos_de_Impressão</vt:lpstr>
      <vt:lpstr>'Quadro 2.7'!Títulos_de_Impressão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2015-07-03T10:30:07Z</cp:lastPrinted>
  <dcterms:created xsi:type="dcterms:W3CDTF">2014-04-13T11:25:45Z</dcterms:created>
  <dcterms:modified xsi:type="dcterms:W3CDTF">2025-03-28T13:01:08Z</dcterms:modified>
</cp:coreProperties>
</file>