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3"/>
  </bookViews>
  <sheets>
    <sheet name="Folha4" sheetId="1" r:id="rId1"/>
    <sheet name="Folha1" sheetId="2" r:id="rId2"/>
    <sheet name="Folha2" sheetId="3" r:id="rId3"/>
    <sheet name="Folha3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<sst xmlns="http://schemas.openxmlformats.org/spreadsheetml/2006/main" count="157" uniqueCount="35">
  <si>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…</t>
  </si>
  <si>
    <t>Hoteis</t>
  </si>
  <si>
    <t>Pensões</t>
  </si>
  <si>
    <t>Hoteis-Apartamentos</t>
  </si>
  <si>
    <t>Pousadas</t>
  </si>
  <si>
    <t>Aldeamentos</t>
  </si>
  <si>
    <t>Residencias</t>
  </si>
  <si>
    <t>Hoteis-apartamentos</t>
  </si>
  <si>
    <t>Aldeamentos turisticco</t>
  </si>
  <si>
    <t>%</t>
  </si>
  <si>
    <t>Total</t>
  </si>
  <si>
    <t>Peso med</t>
  </si>
  <si>
    <t>média</t>
  </si>
  <si>
    <t>Quadro 2: EVOLUÇÃO DE ESTABELECIMENTOS, QUARTOS E CAMAS (1999-2008), ILHA DE SAL</t>
  </si>
  <si>
    <t>Quadro 4: NUMEROS DE QUARTOS POR TIPO DE ESTABELECIMENTOS, ILHA DE SAL (1999-2008)</t>
  </si>
  <si>
    <t>Quadro 3: NUMEROS DE CAMAS POR TIPO DE ESTABELECIMENTOS (1999-2008), ILHA DE SAL</t>
  </si>
  <si>
    <t>Quadro 1: NUMEROS DE ESTABELECIMENTOS,QUARTOS E CAMAS NA ILHA DE SAL (1999-2008)</t>
  </si>
  <si>
    <t>Nº estabelecimentos</t>
  </si>
  <si>
    <t>Quartos</t>
  </si>
  <si>
    <t>Camas</t>
  </si>
  <si>
    <t>Nº estabelicimentos</t>
  </si>
  <si>
    <t>Aldeamentos turisticos</t>
  </si>
  <si>
    <t>Hoteis-Apartamento</t>
  </si>
  <si>
    <t>Residenciais</t>
  </si>
  <si>
    <t>Hotéis</t>
  </si>
  <si>
    <t>Hotéis - apartamentos</t>
  </si>
  <si>
    <t>Hoteis - Apartamento</t>
  </si>
  <si>
    <t>Quadro 5: EVOLUÇÃO DE NUMEROS DE CAMAS POR TIPO DE ESTABELECIMENTO, ILHA DE SAL (1999-2008)</t>
  </si>
  <si>
    <t>Quadro 6: EVOLUÇÃO DE NUMEROS DE QUARTOS POR TIPO DE ESTABELECIMENTO,ILHA DE SAL (1999-2008)</t>
  </si>
  <si>
    <t>Hotéis - Apartamentos</t>
  </si>
  <si>
    <t>Quadro 8:EVOLUÇÃO DE NUMEROS DE ESTABELECIMENTOS SEGUNDO TIPO, ILHA DE SAL (1999-2008)</t>
  </si>
  <si>
    <t>Quadro 7: NUMEROS DE ESTABELECIMENTOS SEGUNDO TIPO, ILHA DE SAL (1999-2008)</t>
  </si>
  <si>
    <t>Quadro 10:EVOLUÇAÕ(%) DE PESSOAL AO SERVIÇO SEGUNDO TIPO DE ESTABELECIMENTO, ILHA DE SAL1999-2008</t>
  </si>
  <si>
    <t>Quadro 9: EVOLUÇÃO DE PESSOAL AO SERVIÇO SEGUNDO O TIPO DE ESTABELECIMENTO, ILHA DE SAL (1999-2008)</t>
  </si>
  <si>
    <t>Média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</si>
</sst>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00"/>
    <numFmt numFmtId="172" formatCode="0.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 tint="0.04998999834060669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33" borderId="18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5" borderId="24" xfId="0" applyFont="1" applyFill="1" applyBorder="1" applyAlignment="1">
      <alignment/>
    </xf>
    <xf numFmtId="0" fontId="45" fillId="35" borderId="24" xfId="0" applyFont="1" applyFill="1" applyBorder="1" applyAlignment="1">
      <alignment horizontal="right"/>
    </xf>
    <xf numFmtId="0" fontId="45" fillId="35" borderId="13" xfId="0" applyFont="1" applyFill="1" applyBorder="1" applyAlignment="1">
      <alignment/>
    </xf>
    <xf numFmtId="0" fontId="45" fillId="35" borderId="17" xfId="0" applyFont="1" applyFill="1" applyBorder="1" applyAlignment="1">
      <alignment horizontal="right"/>
    </xf>
    <xf numFmtId="0" fontId="45" fillId="35" borderId="18" xfId="0" applyFont="1" applyFill="1" applyBorder="1" applyAlignment="1">
      <alignment/>
    </xf>
    <xf numFmtId="0" fontId="45" fillId="35" borderId="20" xfId="0" applyFont="1" applyFill="1" applyBorder="1" applyAlignment="1">
      <alignment horizontal="right"/>
    </xf>
    <xf numFmtId="0" fontId="50" fillId="35" borderId="25" xfId="0" applyFont="1" applyFill="1" applyBorder="1" applyAlignment="1">
      <alignment/>
    </xf>
    <xf numFmtId="9" fontId="45" fillId="0" borderId="17" xfId="54" applyFont="1" applyBorder="1" applyAlignment="1">
      <alignment/>
    </xf>
    <xf numFmtId="164" fontId="45" fillId="0" borderId="17" xfId="54" applyNumberFormat="1" applyFont="1" applyBorder="1" applyAlignment="1">
      <alignment/>
    </xf>
    <xf numFmtId="0" fontId="45" fillId="0" borderId="15" xfId="0" applyFont="1" applyBorder="1" applyAlignment="1">
      <alignment/>
    </xf>
    <xf numFmtId="164" fontId="45" fillId="0" borderId="10" xfId="54" applyNumberFormat="1" applyFont="1" applyBorder="1" applyAlignment="1">
      <alignment/>
    </xf>
    <xf numFmtId="164" fontId="45" fillId="35" borderId="22" xfId="54" applyNumberFormat="1" applyFont="1" applyFill="1" applyBorder="1" applyAlignment="1">
      <alignment/>
    </xf>
    <xf numFmtId="0" fontId="50" fillId="35" borderId="26" xfId="0" applyFont="1" applyFill="1" applyBorder="1" applyAlignment="1">
      <alignment/>
    </xf>
    <xf numFmtId="164" fontId="45" fillId="35" borderId="23" xfId="54" applyNumberFormat="1" applyFont="1" applyFill="1" applyBorder="1" applyAlignment="1">
      <alignment/>
    </xf>
    <xf numFmtId="0" fontId="50" fillId="35" borderId="27" xfId="0" applyFont="1" applyFill="1" applyBorder="1" applyAlignment="1">
      <alignment/>
    </xf>
    <xf numFmtId="164" fontId="45" fillId="0" borderId="12" xfId="54" applyNumberFormat="1" applyFont="1" applyBorder="1" applyAlignment="1">
      <alignment/>
    </xf>
    <xf numFmtId="0" fontId="45" fillId="0" borderId="16" xfId="0" applyFont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51" fillId="0" borderId="0" xfId="0" applyFont="1" applyAlignment="1">
      <alignment/>
    </xf>
    <xf numFmtId="0" fontId="45" fillId="0" borderId="28" xfId="0" applyFont="1" applyBorder="1" applyAlignment="1">
      <alignment/>
    </xf>
    <xf numFmtId="0" fontId="45" fillId="35" borderId="20" xfId="0" applyFont="1" applyFill="1" applyBorder="1" applyAlignment="1">
      <alignment/>
    </xf>
    <xf numFmtId="0" fontId="45" fillId="35" borderId="29" xfId="0" applyFont="1" applyFill="1" applyBorder="1" applyAlignment="1">
      <alignment/>
    </xf>
    <xf numFmtId="0" fontId="45" fillId="35" borderId="30" xfId="0" applyFont="1" applyFill="1" applyBorder="1" applyAlignment="1">
      <alignment/>
    </xf>
    <xf numFmtId="0" fontId="45" fillId="35" borderId="31" xfId="0" applyFont="1" applyFill="1" applyBorder="1" applyAlignment="1">
      <alignment/>
    </xf>
    <xf numFmtId="0" fontId="45" fillId="35" borderId="28" xfId="0" applyFont="1" applyFill="1" applyBorder="1" applyAlignment="1">
      <alignment/>
    </xf>
    <xf numFmtId="0" fontId="45" fillId="35" borderId="32" xfId="0" applyFont="1" applyFill="1" applyBorder="1" applyAlignment="1">
      <alignment/>
    </xf>
    <xf numFmtId="0" fontId="45" fillId="35" borderId="33" xfId="0" applyFont="1" applyFill="1" applyBorder="1" applyAlignment="1">
      <alignment/>
    </xf>
    <xf numFmtId="0" fontId="45" fillId="0" borderId="34" xfId="0" applyFont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/>
      <protection hidden="1" locked="0"/>
    </xf>
    <xf numFmtId="3" fontId="2" fillId="0" borderId="0" xfId="0" applyNumberFormat="1" applyFont="1" applyFill="1" applyBorder="1" applyAlignment="1" applyProtection="1">
      <alignment horizontal="right"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45" fillId="33" borderId="24" xfId="0" applyFont="1" applyFill="1" applyBorder="1" applyAlignment="1">
      <alignment/>
    </xf>
    <xf numFmtId="0" fontId="45" fillId="0" borderId="18" xfId="0" applyFont="1" applyBorder="1" applyAlignment="1">
      <alignment/>
    </xf>
    <xf numFmtId="2" fontId="45" fillId="0" borderId="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2" fontId="45" fillId="0" borderId="12" xfId="0" applyNumberFormat="1" applyFont="1" applyBorder="1" applyAlignment="1">
      <alignment/>
    </xf>
    <xf numFmtId="2" fontId="45" fillId="0" borderId="15" xfId="0" applyNumberFormat="1" applyFont="1" applyBorder="1" applyAlignment="1">
      <alignment/>
    </xf>
    <xf numFmtId="2" fontId="45" fillId="0" borderId="34" xfId="0" applyNumberFormat="1" applyFont="1" applyBorder="1" applyAlignment="1">
      <alignment/>
    </xf>
    <xf numFmtId="2" fontId="45" fillId="0" borderId="16" xfId="0" applyNumberFormat="1" applyFont="1" applyBorder="1" applyAlignment="1">
      <alignment/>
    </xf>
    <xf numFmtId="2" fontId="45" fillId="0" borderId="35" xfId="0" applyNumberFormat="1" applyFont="1" applyBorder="1" applyAlignment="1">
      <alignment/>
    </xf>
    <xf numFmtId="2" fontId="45" fillId="0" borderId="36" xfId="0" applyNumberFormat="1" applyFont="1" applyBorder="1" applyAlignment="1">
      <alignment/>
    </xf>
    <xf numFmtId="2" fontId="45" fillId="0" borderId="19" xfId="0" applyNumberFormat="1" applyFont="1" applyBorder="1" applyAlignment="1">
      <alignment/>
    </xf>
    <xf numFmtId="2" fontId="45" fillId="0" borderId="20" xfId="0" applyNumberFormat="1" applyFont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9"/>
  <sheetViews>
    <sheetView zoomScalePageLayoutView="0" workbookViewId="0" topLeftCell="A37">
      <selection activeCell="B41" sqref="B41:L57"/>
    </sheetView>
  </sheetViews>
  <sheetFormatPr defaultColWidth="9.140625" defaultRowHeight="15"/>
  <cols>
    <col min="3" max="3" width="9.421875" style="0" bestFit="1" customWidth="1"/>
    <col min="4" max="4" width="9.28125" style="0" bestFit="1" customWidth="1"/>
    <col min="5" max="6" width="9.421875" style="0" bestFit="1" customWidth="1"/>
    <col min="7" max="7" width="9.28125" style="0" bestFit="1" customWidth="1"/>
    <col min="8" max="10" width="9.421875" style="0" bestFit="1" customWidth="1"/>
    <col min="11" max="11" width="9.28125" style="0" bestFit="1" customWidth="1"/>
    <col min="12" max="12" width="12.421875" style="0" bestFit="1" customWidth="1"/>
  </cols>
  <sheetData>
    <row r="2" spans="2:12" ht="15">
      <c r="B2" s="14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4" ht="15">
      <c r="A3" s="13"/>
      <c r="B3" s="8">
        <v>1999</v>
      </c>
      <c r="C3" s="8">
        <v>2000</v>
      </c>
      <c r="D3" s="8">
        <v>2001</v>
      </c>
      <c r="E3" s="8">
        <v>2002</v>
      </c>
      <c r="F3" s="8">
        <v>2003</v>
      </c>
      <c r="G3" s="8">
        <v>2004</v>
      </c>
      <c r="H3" s="8">
        <v>2005</v>
      </c>
      <c r="I3" s="8">
        <v>2006</v>
      </c>
      <c r="J3" s="8">
        <v>2007</v>
      </c>
      <c r="K3" s="8">
        <v>2008</v>
      </c>
      <c r="L3" s="11" t="s">
        <v>12</v>
      </c>
      <c r="M3" s="1"/>
      <c r="N3" s="1"/>
    </row>
    <row r="4" spans="1:14" ht="15">
      <c r="A4" s="9" t="s">
        <v>20</v>
      </c>
      <c r="B4" s="2">
        <v>14</v>
      </c>
      <c r="C4" s="2">
        <v>17</v>
      </c>
      <c r="D4" s="2">
        <v>17</v>
      </c>
      <c r="E4" s="2">
        <v>19</v>
      </c>
      <c r="F4" s="2">
        <v>23</v>
      </c>
      <c r="G4" s="2">
        <v>24</v>
      </c>
      <c r="H4" s="2">
        <v>32</v>
      </c>
      <c r="I4" s="2">
        <v>34</v>
      </c>
      <c r="J4" s="2">
        <v>34</v>
      </c>
      <c r="K4" s="2">
        <v>34</v>
      </c>
      <c r="L4" s="3">
        <f>SUM(B4:K4)/10</f>
        <v>24.8</v>
      </c>
      <c r="M4" s="1"/>
      <c r="N4" s="1"/>
    </row>
    <row r="5" spans="1:14" ht="15">
      <c r="A5" s="9" t="s">
        <v>18</v>
      </c>
      <c r="B5" s="2">
        <f aca="true" t="shared" si="0" ref="B5:G5">SUM(C33:C38)</f>
        <v>685</v>
      </c>
      <c r="C5" s="2">
        <f t="shared" si="0"/>
        <v>1203</v>
      </c>
      <c r="D5" s="2">
        <f t="shared" si="0"/>
        <v>1239</v>
      </c>
      <c r="E5" s="2">
        <f t="shared" si="0"/>
        <v>1501</v>
      </c>
      <c r="F5" s="2">
        <f t="shared" si="0"/>
        <v>1562</v>
      </c>
      <c r="G5" s="2">
        <f t="shared" si="0"/>
        <v>1567</v>
      </c>
      <c r="H5" s="2">
        <v>2354</v>
      </c>
      <c r="I5" s="2">
        <v>2673</v>
      </c>
      <c r="J5" s="2">
        <v>3028</v>
      </c>
      <c r="K5" s="2">
        <v>2934</v>
      </c>
      <c r="L5" s="3">
        <f>SUM(B5:K5)/10</f>
        <v>1874.6</v>
      </c>
      <c r="M5" s="1"/>
      <c r="N5" s="1"/>
    </row>
    <row r="6" spans="1:14" ht="15">
      <c r="A6" s="10" t="s">
        <v>19</v>
      </c>
      <c r="B6" s="4">
        <f>SUM(C23:C28)</f>
        <v>1255</v>
      </c>
      <c r="C6" s="4">
        <f aca="true" t="shared" si="1" ref="C6:H6">SUM(D23:D28)</f>
        <v>2391</v>
      </c>
      <c r="D6" s="4">
        <f t="shared" si="1"/>
        <v>2439</v>
      </c>
      <c r="E6" s="4">
        <f t="shared" si="1"/>
        <v>2970</v>
      </c>
      <c r="F6" s="4">
        <f t="shared" si="1"/>
        <v>3201</v>
      </c>
      <c r="G6" s="4">
        <f t="shared" si="1"/>
        <v>3205</v>
      </c>
      <c r="H6" s="4">
        <f t="shared" si="1"/>
        <v>4600</v>
      </c>
      <c r="I6" s="4">
        <v>5219</v>
      </c>
      <c r="J6" s="4">
        <v>5862</v>
      </c>
      <c r="K6" s="4">
        <v>5838</v>
      </c>
      <c r="L6" s="5">
        <f>SUM(B6:K6)/10</f>
        <v>3698</v>
      </c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4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"/>
      <c r="N8" s="1"/>
    </row>
    <row r="9" spans="1:14" ht="15">
      <c r="A9" s="2"/>
      <c r="B9" s="2"/>
      <c r="C9" s="8">
        <v>2000</v>
      </c>
      <c r="D9" s="8">
        <v>2001</v>
      </c>
      <c r="E9" s="8">
        <v>2002</v>
      </c>
      <c r="F9" s="8">
        <v>2003</v>
      </c>
      <c r="G9" s="8">
        <v>2004</v>
      </c>
      <c r="H9" s="8">
        <v>2005</v>
      </c>
      <c r="I9" s="8">
        <v>2006</v>
      </c>
      <c r="J9" s="8">
        <v>2007</v>
      </c>
      <c r="K9" s="8">
        <v>2008</v>
      </c>
      <c r="L9" s="11" t="s">
        <v>12</v>
      </c>
      <c r="M9" s="1"/>
      <c r="N9" s="1"/>
    </row>
    <row r="10" spans="1:14" ht="15">
      <c r="A10" s="9" t="s">
        <v>17</v>
      </c>
      <c r="B10" s="12"/>
      <c r="C10" s="63">
        <f aca="true" t="shared" si="2" ref="C10:H12">((C4-B4)/B4)*100</f>
        <v>21.428571428571427</v>
      </c>
      <c r="D10" s="63">
        <f t="shared" si="2"/>
        <v>0</v>
      </c>
      <c r="E10" s="63">
        <f t="shared" si="2"/>
        <v>11.76470588235294</v>
      </c>
      <c r="F10" s="63">
        <f t="shared" si="2"/>
        <v>21.052631578947366</v>
      </c>
      <c r="G10" s="63">
        <f t="shared" si="2"/>
        <v>4.3478260869565215</v>
      </c>
      <c r="H10" s="63">
        <f t="shared" si="2"/>
        <v>33.33333333333333</v>
      </c>
      <c r="I10" s="63">
        <f aca="true" t="shared" si="3" ref="I10:K12">((I4-H4)/H4)*100</f>
        <v>6.25</v>
      </c>
      <c r="J10" s="63">
        <f t="shared" si="3"/>
        <v>0</v>
      </c>
      <c r="K10" s="63">
        <f t="shared" si="3"/>
        <v>0</v>
      </c>
      <c r="L10" s="64">
        <f>SUM(C10:K10)/9</f>
        <v>10.90856314557351</v>
      </c>
      <c r="M10" s="1"/>
      <c r="N10" s="1"/>
    </row>
    <row r="11" spans="1:14" ht="15">
      <c r="A11" s="9" t="s">
        <v>18</v>
      </c>
      <c r="B11" s="12"/>
      <c r="C11" s="63">
        <f t="shared" si="2"/>
        <v>75.62043795620438</v>
      </c>
      <c r="D11" s="63">
        <f t="shared" si="2"/>
        <v>2.9925187032418954</v>
      </c>
      <c r="E11" s="63">
        <f t="shared" si="2"/>
        <v>21.146085552865213</v>
      </c>
      <c r="F11" s="63">
        <f t="shared" si="2"/>
        <v>4.063957361758828</v>
      </c>
      <c r="G11" s="63">
        <f t="shared" si="2"/>
        <v>0.3201024327784891</v>
      </c>
      <c r="H11" s="63">
        <f t="shared" si="2"/>
        <v>50.22335673261008</v>
      </c>
      <c r="I11" s="63">
        <f t="shared" si="3"/>
        <v>13.551401869158877</v>
      </c>
      <c r="J11" s="63">
        <f t="shared" si="3"/>
        <v>13.280957725402171</v>
      </c>
      <c r="K11" s="63">
        <f t="shared" si="3"/>
        <v>-3.104359313077939</v>
      </c>
      <c r="L11" s="64">
        <f>SUM(C11:K11)/9</f>
        <v>19.788273224549112</v>
      </c>
      <c r="M11" s="1"/>
      <c r="N11" s="1"/>
    </row>
    <row r="12" spans="1:14" ht="15">
      <c r="A12" s="10" t="s">
        <v>19</v>
      </c>
      <c r="B12" s="26"/>
      <c r="C12" s="65">
        <f t="shared" si="2"/>
        <v>90.5179282868526</v>
      </c>
      <c r="D12" s="65">
        <f t="shared" si="2"/>
        <v>2.0075282308657463</v>
      </c>
      <c r="E12" s="65">
        <f t="shared" si="2"/>
        <v>21.771217712177123</v>
      </c>
      <c r="F12" s="65">
        <f t="shared" si="2"/>
        <v>7.777777777777778</v>
      </c>
      <c r="G12" s="65">
        <f t="shared" si="2"/>
        <v>0.12496094970321774</v>
      </c>
      <c r="H12" s="65">
        <f t="shared" si="2"/>
        <v>43.52574102964118</v>
      </c>
      <c r="I12" s="65">
        <f t="shared" si="3"/>
        <v>13.456521739130434</v>
      </c>
      <c r="J12" s="65">
        <f t="shared" si="3"/>
        <v>12.320367886568308</v>
      </c>
      <c r="K12" s="65">
        <f t="shared" si="3"/>
        <v>-0.4094165813715456</v>
      </c>
      <c r="L12" s="66">
        <f>SUM(C12:K12)/9</f>
        <v>21.23251411459387</v>
      </c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4" t="s">
        <v>15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"/>
    </row>
    <row r="22" spans="1:14" ht="15">
      <c r="A22" s="1"/>
      <c r="B22" s="2"/>
      <c r="C22" s="24">
        <v>1999</v>
      </c>
      <c r="D22" s="24">
        <v>2000</v>
      </c>
      <c r="E22" s="24">
        <v>2001</v>
      </c>
      <c r="F22" s="24">
        <v>2002</v>
      </c>
      <c r="G22" s="24">
        <v>2003</v>
      </c>
      <c r="H22" s="24">
        <v>2004</v>
      </c>
      <c r="I22" s="24">
        <v>2005</v>
      </c>
      <c r="J22" s="24">
        <v>2006</v>
      </c>
      <c r="K22" s="24">
        <v>2007</v>
      </c>
      <c r="L22" s="24">
        <v>2008</v>
      </c>
      <c r="M22" s="25" t="s">
        <v>12</v>
      </c>
      <c r="N22" s="1"/>
    </row>
    <row r="23" spans="1:14" ht="15">
      <c r="A23" s="1"/>
      <c r="B23" s="22" t="s">
        <v>24</v>
      </c>
      <c r="C23" s="2">
        <v>1164</v>
      </c>
      <c r="D23" s="2">
        <v>2225</v>
      </c>
      <c r="E23" s="2">
        <v>2306</v>
      </c>
      <c r="F23" s="2">
        <v>2788</v>
      </c>
      <c r="G23" s="2">
        <v>2990</v>
      </c>
      <c r="H23" s="2">
        <v>2984</v>
      </c>
      <c r="I23" s="2">
        <v>4085</v>
      </c>
      <c r="J23" s="2">
        <v>4059</v>
      </c>
      <c r="K23" s="2">
        <v>5227</v>
      </c>
      <c r="L23" s="2">
        <v>5238</v>
      </c>
      <c r="M23" s="3">
        <f aca="true" t="shared" si="4" ref="M23:M29">SUM(C23:L23)/10</f>
        <v>3306.6</v>
      </c>
      <c r="N23" s="1"/>
    </row>
    <row r="24" spans="1:14" ht="15">
      <c r="A24" s="1"/>
      <c r="B24" s="22" t="s">
        <v>2</v>
      </c>
      <c r="C24" s="2">
        <v>0</v>
      </c>
      <c r="D24" s="2">
        <v>94</v>
      </c>
      <c r="E24" s="2">
        <v>0</v>
      </c>
      <c r="F24" s="2">
        <v>98</v>
      </c>
      <c r="G24" s="2">
        <v>106</v>
      </c>
      <c r="H24" s="2">
        <v>106</v>
      </c>
      <c r="I24" s="2">
        <v>155</v>
      </c>
      <c r="J24" s="2">
        <v>93</v>
      </c>
      <c r="K24" s="2">
        <v>96</v>
      </c>
      <c r="L24" s="2">
        <v>129</v>
      </c>
      <c r="M24" s="3">
        <f t="shared" si="4"/>
        <v>87.7</v>
      </c>
      <c r="N24" s="1"/>
    </row>
    <row r="25" spans="1:14" ht="15">
      <c r="A25" s="1"/>
      <c r="B25" s="22" t="s">
        <v>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100</v>
      </c>
      <c r="J25" s="2">
        <v>96</v>
      </c>
      <c r="K25" s="2">
        <v>10</v>
      </c>
      <c r="L25" s="2">
        <v>10</v>
      </c>
      <c r="M25" s="3">
        <f t="shared" si="4"/>
        <v>21.6</v>
      </c>
      <c r="N25" s="1"/>
    </row>
    <row r="26" spans="1:14" ht="15">
      <c r="A26" s="1"/>
      <c r="B26" s="22" t="s">
        <v>21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584</v>
      </c>
      <c r="K26" s="2">
        <v>199</v>
      </c>
      <c r="L26" s="2">
        <v>80</v>
      </c>
      <c r="M26" s="3">
        <f t="shared" si="4"/>
        <v>86.3</v>
      </c>
      <c r="N26" s="1"/>
    </row>
    <row r="27" spans="1:14" ht="15">
      <c r="A27" s="1"/>
      <c r="B27" s="22" t="s">
        <v>22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179</v>
      </c>
      <c r="J27" s="2">
        <v>229</v>
      </c>
      <c r="K27" s="2">
        <v>198</v>
      </c>
      <c r="L27" s="2">
        <v>241</v>
      </c>
      <c r="M27" s="3">
        <f t="shared" si="4"/>
        <v>84.7</v>
      </c>
      <c r="N27" s="1"/>
    </row>
    <row r="28" spans="1:14" ht="15">
      <c r="A28" s="1"/>
      <c r="B28" s="23" t="s">
        <v>23</v>
      </c>
      <c r="C28" s="2">
        <v>91</v>
      </c>
      <c r="D28" s="2">
        <v>72</v>
      </c>
      <c r="E28" s="2">
        <v>133</v>
      </c>
      <c r="F28" s="2">
        <v>84</v>
      </c>
      <c r="G28" s="2">
        <v>105</v>
      </c>
      <c r="H28" s="2">
        <v>115</v>
      </c>
      <c r="I28" s="2">
        <v>81</v>
      </c>
      <c r="J28" s="2">
        <v>158</v>
      </c>
      <c r="K28" s="2">
        <v>132</v>
      </c>
      <c r="L28" s="2">
        <v>140</v>
      </c>
      <c r="M28" s="3">
        <f t="shared" si="4"/>
        <v>111.1</v>
      </c>
      <c r="N28" s="1"/>
    </row>
    <row r="29" spans="1:14" ht="15">
      <c r="A29" s="1"/>
      <c r="B29" s="18" t="s">
        <v>10</v>
      </c>
      <c r="C29" s="19">
        <f aca="true" t="shared" si="5" ref="C29:L29">SUM(C23:C28)</f>
        <v>1255</v>
      </c>
      <c r="D29" s="19">
        <f t="shared" si="5"/>
        <v>2391</v>
      </c>
      <c r="E29" s="19">
        <f t="shared" si="5"/>
        <v>2439</v>
      </c>
      <c r="F29" s="19">
        <f t="shared" si="5"/>
        <v>2970</v>
      </c>
      <c r="G29" s="19">
        <f t="shared" si="5"/>
        <v>3201</v>
      </c>
      <c r="H29" s="19">
        <f t="shared" si="5"/>
        <v>3205</v>
      </c>
      <c r="I29" s="19">
        <f t="shared" si="5"/>
        <v>4600</v>
      </c>
      <c r="J29" s="19">
        <f t="shared" si="5"/>
        <v>5219</v>
      </c>
      <c r="K29" s="19">
        <f t="shared" si="5"/>
        <v>5862</v>
      </c>
      <c r="L29" s="19">
        <f t="shared" si="5"/>
        <v>5838</v>
      </c>
      <c r="M29" s="20">
        <f t="shared" si="4"/>
        <v>3698</v>
      </c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4" t="s">
        <v>14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7"/>
      <c r="N31" s="1"/>
    </row>
    <row r="32" spans="1:14" ht="15">
      <c r="A32" s="1"/>
      <c r="B32" s="2"/>
      <c r="C32" s="8">
        <v>1999</v>
      </c>
      <c r="D32" s="8">
        <v>2000</v>
      </c>
      <c r="E32" s="8">
        <v>2001</v>
      </c>
      <c r="F32" s="8">
        <v>2002</v>
      </c>
      <c r="G32" s="8">
        <v>2003</v>
      </c>
      <c r="H32" s="8">
        <v>2004</v>
      </c>
      <c r="I32" s="8">
        <v>2005</v>
      </c>
      <c r="J32" s="8">
        <v>2006</v>
      </c>
      <c r="K32" s="8">
        <v>2007</v>
      </c>
      <c r="L32" s="8">
        <v>2008</v>
      </c>
      <c r="M32" s="11" t="s">
        <v>12</v>
      </c>
      <c r="N32" s="1"/>
    </row>
    <row r="33" spans="1:14" ht="15">
      <c r="A33" s="1"/>
      <c r="B33" s="9" t="s">
        <v>24</v>
      </c>
      <c r="C33" s="2">
        <v>640</v>
      </c>
      <c r="D33" s="2">
        <v>1105</v>
      </c>
      <c r="E33" s="2">
        <v>1170</v>
      </c>
      <c r="F33" s="2">
        <v>1403</v>
      </c>
      <c r="G33" s="2">
        <v>1450</v>
      </c>
      <c r="H33" s="2">
        <v>1446</v>
      </c>
      <c r="I33" s="2">
        <v>2062</v>
      </c>
      <c r="J33" s="2">
        <v>1995</v>
      </c>
      <c r="K33" s="2">
        <v>2599</v>
      </c>
      <c r="L33" s="2">
        <v>2590</v>
      </c>
      <c r="M33" s="3">
        <f aca="true" t="shared" si="6" ref="M33:M39">SUM(C33:L33)/10</f>
        <v>1646</v>
      </c>
      <c r="N33" s="1"/>
    </row>
    <row r="34" spans="1:14" ht="15">
      <c r="A34" s="1"/>
      <c r="B34" s="9" t="s">
        <v>2</v>
      </c>
      <c r="C34" s="2">
        <v>0</v>
      </c>
      <c r="D34" s="2">
        <v>50</v>
      </c>
      <c r="E34" s="2">
        <v>0</v>
      </c>
      <c r="F34" s="2">
        <v>51</v>
      </c>
      <c r="G34" s="2">
        <v>57</v>
      </c>
      <c r="H34" s="2">
        <v>57</v>
      </c>
      <c r="I34" s="2">
        <v>90</v>
      </c>
      <c r="J34" s="2">
        <v>61</v>
      </c>
      <c r="K34" s="2">
        <v>61</v>
      </c>
      <c r="L34" s="2">
        <v>74</v>
      </c>
      <c r="M34" s="3">
        <f t="shared" si="6"/>
        <v>50.1</v>
      </c>
      <c r="N34" s="1"/>
    </row>
    <row r="35" spans="1:14" ht="15">
      <c r="A35" s="1"/>
      <c r="B35" s="9" t="s">
        <v>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48</v>
      </c>
      <c r="J35" s="2">
        <v>49</v>
      </c>
      <c r="K35" s="2">
        <v>5</v>
      </c>
      <c r="L35" s="2">
        <v>5</v>
      </c>
      <c r="M35" s="3">
        <f t="shared" si="6"/>
        <v>10.7</v>
      </c>
      <c r="N35" s="1"/>
    </row>
    <row r="36" spans="1:14" ht="15">
      <c r="A36" s="1"/>
      <c r="B36" s="9" t="s">
        <v>21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338</v>
      </c>
      <c r="K36" s="2">
        <v>145</v>
      </c>
      <c r="L36" s="2">
        <v>40</v>
      </c>
      <c r="M36" s="3">
        <f t="shared" si="6"/>
        <v>52.3</v>
      </c>
      <c r="N36" s="1"/>
    </row>
    <row r="37" spans="1:14" ht="15">
      <c r="A37" s="1"/>
      <c r="B37" s="9" t="s">
        <v>25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101</v>
      </c>
      <c r="J37" s="2">
        <v>140</v>
      </c>
      <c r="K37" s="2">
        <v>147</v>
      </c>
      <c r="L37" s="2">
        <v>146</v>
      </c>
      <c r="M37" s="3">
        <f t="shared" si="6"/>
        <v>53.4</v>
      </c>
      <c r="N37" s="1"/>
    </row>
    <row r="38" spans="1:14" ht="15">
      <c r="A38" s="1"/>
      <c r="B38" s="9" t="s">
        <v>23</v>
      </c>
      <c r="C38" s="2">
        <v>45</v>
      </c>
      <c r="D38" s="2">
        <v>48</v>
      </c>
      <c r="E38" s="2">
        <v>69</v>
      </c>
      <c r="F38" s="2">
        <v>47</v>
      </c>
      <c r="G38" s="2">
        <v>55</v>
      </c>
      <c r="H38" s="2">
        <v>64</v>
      </c>
      <c r="I38" s="2">
        <v>53</v>
      </c>
      <c r="J38" s="2">
        <v>90</v>
      </c>
      <c r="K38" s="2">
        <v>71</v>
      </c>
      <c r="L38" s="2">
        <v>79</v>
      </c>
      <c r="M38" s="3">
        <f t="shared" si="6"/>
        <v>62.1</v>
      </c>
      <c r="N38" s="1"/>
    </row>
    <row r="39" spans="1:14" ht="15">
      <c r="A39" s="1"/>
      <c r="B39" s="18" t="s">
        <v>10</v>
      </c>
      <c r="C39" s="19">
        <f>SUM(C33:C38)</f>
        <v>685</v>
      </c>
      <c r="D39" s="19">
        <f aca="true" t="shared" si="7" ref="D39:I39">SUM(D33:D38)</f>
        <v>1203</v>
      </c>
      <c r="E39" s="19">
        <f t="shared" si="7"/>
        <v>1239</v>
      </c>
      <c r="F39" s="19">
        <f t="shared" si="7"/>
        <v>1501</v>
      </c>
      <c r="G39" s="19">
        <f t="shared" si="7"/>
        <v>1562</v>
      </c>
      <c r="H39" s="19">
        <f t="shared" si="7"/>
        <v>1567</v>
      </c>
      <c r="I39" s="19">
        <f t="shared" si="7"/>
        <v>2354</v>
      </c>
      <c r="J39" s="19">
        <f>SUM(J33:J38)</f>
        <v>2673</v>
      </c>
      <c r="K39" s="19">
        <f>SUM(K33:K38)</f>
        <v>3028</v>
      </c>
      <c r="L39" s="19">
        <f>SUM(L33:L38)</f>
        <v>2934</v>
      </c>
      <c r="M39" s="20">
        <f t="shared" si="6"/>
        <v>1874.6</v>
      </c>
      <c r="N39" s="1"/>
    </row>
    <row r="40" spans="1:14" ht="15">
      <c r="A40" s="1"/>
      <c r="B40" s="1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</row>
    <row r="41" spans="1:14" ht="15">
      <c r="A41" s="1"/>
      <c r="B41" s="1"/>
      <c r="C41" s="14" t="s">
        <v>27</v>
      </c>
      <c r="D41" s="14"/>
      <c r="E41" s="14"/>
      <c r="F41" s="14"/>
      <c r="G41" s="14"/>
      <c r="H41" s="14"/>
      <c r="I41" s="14"/>
      <c r="J41" s="14"/>
      <c r="K41" s="14"/>
      <c r="L41" s="17"/>
      <c r="M41" s="1"/>
      <c r="N41" s="1"/>
    </row>
    <row r="42" spans="1:14" ht="15">
      <c r="A42" s="1"/>
      <c r="B42" s="2"/>
      <c r="C42" s="8">
        <v>1999</v>
      </c>
      <c r="D42" s="8">
        <v>2000</v>
      </c>
      <c r="E42" s="8">
        <v>2001</v>
      </c>
      <c r="F42" s="8">
        <v>2002</v>
      </c>
      <c r="G42" s="8">
        <v>2003</v>
      </c>
      <c r="H42" s="8">
        <v>2004</v>
      </c>
      <c r="I42" s="8">
        <v>2005</v>
      </c>
      <c r="J42" s="8">
        <v>2006</v>
      </c>
      <c r="K42" s="8">
        <v>2007</v>
      </c>
      <c r="L42" s="11">
        <v>2008</v>
      </c>
      <c r="M42" s="1"/>
      <c r="N42" s="1"/>
    </row>
    <row r="43" spans="1:14" ht="15">
      <c r="A43" s="1"/>
      <c r="B43" s="9" t="s">
        <v>24</v>
      </c>
      <c r="C43" s="2"/>
      <c r="D43" s="63">
        <f>((D23-C23)/C23)*100</f>
        <v>91.1512027491409</v>
      </c>
      <c r="E43" s="63">
        <f aca="true" t="shared" si="8" ref="E43:L43">((E23-D23)/D23)*100</f>
        <v>3.640449438202247</v>
      </c>
      <c r="F43" s="63">
        <f t="shared" si="8"/>
        <v>20.901994796183867</v>
      </c>
      <c r="G43" s="63">
        <f t="shared" si="8"/>
        <v>7.245337159253945</v>
      </c>
      <c r="H43" s="63">
        <f t="shared" si="8"/>
        <v>-0.2006688963210702</v>
      </c>
      <c r="I43" s="63">
        <f t="shared" si="8"/>
        <v>36.896782841823054</v>
      </c>
      <c r="J43" s="63">
        <f t="shared" si="8"/>
        <v>-0.6364749082007344</v>
      </c>
      <c r="K43" s="63">
        <f t="shared" si="8"/>
        <v>28.775560482877555</v>
      </c>
      <c r="L43" s="64">
        <f t="shared" si="8"/>
        <v>0.21044576238760282</v>
      </c>
      <c r="M43" s="1"/>
      <c r="N43" s="1"/>
    </row>
    <row r="44" spans="1:14" ht="15">
      <c r="A44" s="1"/>
      <c r="B44" s="9" t="s">
        <v>2</v>
      </c>
      <c r="C44" s="2"/>
      <c r="D44" s="2" t="s">
        <v>0</v>
      </c>
      <c r="E44" s="2">
        <f>((E24-D24)/D24)*100</f>
        <v>-100</v>
      </c>
      <c r="F44" s="2" t="s">
        <v>0</v>
      </c>
      <c r="G44" s="63">
        <f aca="true" t="shared" si="9" ref="G44:L44">((G24-F24)/F24)*100</f>
        <v>8.16326530612245</v>
      </c>
      <c r="H44" s="63">
        <f t="shared" si="9"/>
        <v>0</v>
      </c>
      <c r="I44" s="63">
        <f t="shared" si="9"/>
        <v>46.22641509433962</v>
      </c>
      <c r="J44" s="63">
        <f t="shared" si="9"/>
        <v>-40</v>
      </c>
      <c r="K44" s="63">
        <f t="shared" si="9"/>
        <v>3.225806451612903</v>
      </c>
      <c r="L44" s="64">
        <f t="shared" si="9"/>
        <v>34.375</v>
      </c>
      <c r="M44" s="1"/>
      <c r="N44" s="1"/>
    </row>
    <row r="45" spans="1:14" ht="15">
      <c r="A45" s="1"/>
      <c r="B45" s="9" t="s">
        <v>4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>
        <f>((J25-I25)/I25)*100</f>
        <v>-4</v>
      </c>
      <c r="K45" s="63">
        <f>((K25-J25)/J25)*100</f>
        <v>-89.58333333333334</v>
      </c>
      <c r="L45" s="3">
        <f>((L25-K25)/K25)*100</f>
        <v>0</v>
      </c>
      <c r="M45" s="1"/>
      <c r="N45" s="1"/>
    </row>
    <row r="46" spans="1:14" ht="15">
      <c r="A46" s="1"/>
      <c r="B46" s="9" t="s">
        <v>21</v>
      </c>
      <c r="C46" s="2"/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63">
        <f>((K26-J26)/J26)*100</f>
        <v>-65.92465753424658</v>
      </c>
      <c r="L46" s="64">
        <f>((L26-K26)/K26)*100</f>
        <v>-59.798994974874375</v>
      </c>
      <c r="M46" s="1"/>
      <c r="N46" s="1"/>
    </row>
    <row r="47" spans="1:14" ht="15">
      <c r="A47" s="1"/>
      <c r="B47" s="9" t="s">
        <v>26</v>
      </c>
      <c r="C47" s="2"/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63">
        <f>((J27-I27)/I27)*100</f>
        <v>27.932960893854748</v>
      </c>
      <c r="K47" s="63">
        <f>((K27-J27)/J27)*100</f>
        <v>-13.537117903930133</v>
      </c>
      <c r="L47" s="64">
        <f>((L27-K27)/K27)*100</f>
        <v>21.71717171717172</v>
      </c>
      <c r="M47" s="1"/>
      <c r="N47" s="1"/>
    </row>
    <row r="48" spans="1:14" ht="15">
      <c r="A48" s="1"/>
      <c r="B48" s="10" t="s">
        <v>23</v>
      </c>
      <c r="C48" s="4"/>
      <c r="D48" s="65">
        <f>((D28-C28)/C28)*100</f>
        <v>-20.87912087912088</v>
      </c>
      <c r="E48" s="65">
        <f aca="true" t="shared" si="10" ref="E48:L48">((E28-D28)/D28)*100</f>
        <v>84.72222222222221</v>
      </c>
      <c r="F48" s="65">
        <f t="shared" si="10"/>
        <v>-36.84210526315789</v>
      </c>
      <c r="G48" s="65">
        <f t="shared" si="10"/>
        <v>25</v>
      </c>
      <c r="H48" s="65">
        <f t="shared" si="10"/>
        <v>9.523809523809524</v>
      </c>
      <c r="I48" s="65">
        <f t="shared" si="10"/>
        <v>-29.565217391304348</v>
      </c>
      <c r="J48" s="65">
        <f t="shared" si="10"/>
        <v>95.06172839506173</v>
      </c>
      <c r="K48" s="65">
        <f t="shared" si="10"/>
        <v>-16.455696202531644</v>
      </c>
      <c r="L48" s="66">
        <f t="shared" si="10"/>
        <v>6.0606060606060606</v>
      </c>
      <c r="M48" s="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4" t="s">
        <v>28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"/>
    </row>
    <row r="51" spans="1:14" ht="15">
      <c r="A51" s="1"/>
      <c r="B51" s="2"/>
      <c r="C51" s="8">
        <v>1999</v>
      </c>
      <c r="D51" s="8">
        <v>2000</v>
      </c>
      <c r="E51" s="8">
        <v>2001</v>
      </c>
      <c r="F51" s="8">
        <v>2002</v>
      </c>
      <c r="G51" s="8">
        <v>2003</v>
      </c>
      <c r="H51" s="8">
        <v>2004</v>
      </c>
      <c r="I51" s="8">
        <v>2005</v>
      </c>
      <c r="J51" s="8">
        <v>2006</v>
      </c>
      <c r="K51" s="8">
        <v>2007</v>
      </c>
      <c r="L51" s="11">
        <v>2008</v>
      </c>
      <c r="M51" s="1"/>
      <c r="N51" s="1"/>
    </row>
    <row r="52" spans="1:14" ht="15">
      <c r="A52" s="1"/>
      <c r="B52" s="9" t="s">
        <v>24</v>
      </c>
      <c r="C52" s="2"/>
      <c r="D52" s="63">
        <f>((D33-C33)/C33)*100</f>
        <v>72.65625</v>
      </c>
      <c r="E52" s="63">
        <f aca="true" t="shared" si="11" ref="E52:L52">((E33-D33)/D33)*100</f>
        <v>5.88235294117647</v>
      </c>
      <c r="F52" s="63">
        <f t="shared" si="11"/>
        <v>19.914529914529915</v>
      </c>
      <c r="G52" s="63">
        <f t="shared" si="11"/>
        <v>3.3499643620812543</v>
      </c>
      <c r="H52" s="63">
        <f t="shared" si="11"/>
        <v>-0.27586206896551724</v>
      </c>
      <c r="I52" s="63">
        <f t="shared" si="11"/>
        <v>42.60027662517289</v>
      </c>
      <c r="J52" s="63">
        <f t="shared" si="11"/>
        <v>-3.249272550921436</v>
      </c>
      <c r="K52" s="63">
        <f t="shared" si="11"/>
        <v>30.275689223057643</v>
      </c>
      <c r="L52" s="64">
        <f t="shared" si="11"/>
        <v>-0.34628703347441325</v>
      </c>
      <c r="M52" s="1"/>
      <c r="N52" s="1"/>
    </row>
    <row r="53" spans="1:14" ht="15">
      <c r="A53" s="1"/>
      <c r="B53" s="9" t="s">
        <v>2</v>
      </c>
      <c r="C53" s="2"/>
      <c r="D53" s="2" t="s">
        <v>0</v>
      </c>
      <c r="E53" s="2">
        <f>((E34-D34)/D34)*100</f>
        <v>-100</v>
      </c>
      <c r="F53" s="2" t="s">
        <v>0</v>
      </c>
      <c r="G53" s="63">
        <f aca="true" t="shared" si="12" ref="G53:L53">((G34-F34)/F34)*100</f>
        <v>11.76470588235294</v>
      </c>
      <c r="H53" s="2">
        <f t="shared" si="12"/>
        <v>0</v>
      </c>
      <c r="I53" s="63">
        <f t="shared" si="12"/>
        <v>57.89473684210527</v>
      </c>
      <c r="J53" s="63">
        <f t="shared" si="12"/>
        <v>-32.22222222222222</v>
      </c>
      <c r="K53" s="2">
        <f t="shared" si="12"/>
        <v>0</v>
      </c>
      <c r="L53" s="64">
        <f t="shared" si="12"/>
        <v>21.311475409836063</v>
      </c>
      <c r="M53" s="1"/>
      <c r="N53" s="1"/>
    </row>
    <row r="54" spans="1:14" ht="15">
      <c r="A54" s="1"/>
      <c r="B54" s="9" t="s">
        <v>4</v>
      </c>
      <c r="C54" s="2"/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63">
        <f>((J35-I35)/I35)*100</f>
        <v>2.083333333333333</v>
      </c>
      <c r="K54" s="63">
        <f>((K35-J35)/J35)*100</f>
        <v>-89.79591836734694</v>
      </c>
      <c r="L54" s="3">
        <f>((L35-K35)/K35)*100</f>
        <v>0</v>
      </c>
      <c r="M54" s="1"/>
      <c r="N54" s="1"/>
    </row>
    <row r="55" spans="1:14" ht="15">
      <c r="A55" s="1"/>
      <c r="B55" s="9" t="s">
        <v>21</v>
      </c>
      <c r="C55" s="2"/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63">
        <f>((K36-J36)/J36)*100</f>
        <v>-57.100591715976336</v>
      </c>
      <c r="L55" s="64">
        <f>((L36-K36)/K36)*100</f>
        <v>-72.41379310344827</v>
      </c>
      <c r="M55" s="1"/>
      <c r="N55" s="1"/>
    </row>
    <row r="56" spans="1:14" ht="15">
      <c r="A56" s="1"/>
      <c r="B56" s="9" t="s">
        <v>29</v>
      </c>
      <c r="C56" s="2"/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63">
        <f>((J37-I37)/I37)*100</f>
        <v>38.613861386138616</v>
      </c>
      <c r="K56" s="2">
        <f>((K37-J37)/J37)*100</f>
        <v>5</v>
      </c>
      <c r="L56" s="64">
        <f>((L37-K37)/K37)*100</f>
        <v>-0.6802721088435374</v>
      </c>
      <c r="M56" s="1"/>
      <c r="N56" s="1"/>
    </row>
    <row r="57" spans="1:14" ht="15">
      <c r="A57" s="1"/>
      <c r="B57" s="10" t="s">
        <v>23</v>
      </c>
      <c r="C57" s="4"/>
      <c r="D57" s="65">
        <f>((D38-C38)/C38)*100</f>
        <v>6.666666666666667</v>
      </c>
      <c r="E57" s="65">
        <f aca="true" t="shared" si="13" ref="E57:L57">((E38-D38)/D38)*100</f>
        <v>43.75</v>
      </c>
      <c r="F57" s="65">
        <f t="shared" si="13"/>
        <v>-31.88405797101449</v>
      </c>
      <c r="G57" s="65">
        <f t="shared" si="13"/>
        <v>17.02127659574468</v>
      </c>
      <c r="H57" s="65">
        <f t="shared" si="13"/>
        <v>16.363636363636363</v>
      </c>
      <c r="I57" s="65">
        <f t="shared" si="13"/>
        <v>-17.1875</v>
      </c>
      <c r="J57" s="65">
        <f t="shared" si="13"/>
        <v>69.81132075471697</v>
      </c>
      <c r="K57" s="65">
        <f t="shared" si="13"/>
        <v>-21.11111111111111</v>
      </c>
      <c r="L57" s="66">
        <f t="shared" si="13"/>
        <v>11.267605633802818</v>
      </c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6"/>
  <sheetViews>
    <sheetView zoomScalePageLayoutView="0" workbookViewId="0" topLeftCell="D1">
      <selection activeCell="A2" sqref="A2:V22"/>
    </sheetView>
  </sheetViews>
  <sheetFormatPr defaultColWidth="9.140625" defaultRowHeight="15"/>
  <sheetData>
    <row r="2" ht="15">
      <c r="D2" s="14" t="s">
        <v>31</v>
      </c>
    </row>
    <row r="4" spans="1:22" ht="15.75" thickBot="1">
      <c r="A4" s="1"/>
      <c r="B4" s="27">
        <v>1999</v>
      </c>
      <c r="C4" s="28" t="s">
        <v>9</v>
      </c>
      <c r="D4" s="29">
        <v>2000</v>
      </c>
      <c r="E4" s="30" t="s">
        <v>9</v>
      </c>
      <c r="F4" s="29">
        <v>2001</v>
      </c>
      <c r="G4" s="30" t="s">
        <v>9</v>
      </c>
      <c r="H4" s="29">
        <v>2002</v>
      </c>
      <c r="I4" s="30" t="s">
        <v>9</v>
      </c>
      <c r="J4" s="29">
        <v>2003</v>
      </c>
      <c r="K4" s="30" t="s">
        <v>9</v>
      </c>
      <c r="L4" s="29">
        <v>2004</v>
      </c>
      <c r="M4" s="30" t="s">
        <v>9</v>
      </c>
      <c r="N4" s="31">
        <v>2005</v>
      </c>
      <c r="O4" s="32" t="s">
        <v>9</v>
      </c>
      <c r="P4" s="31">
        <v>2006</v>
      </c>
      <c r="Q4" s="32" t="s">
        <v>9</v>
      </c>
      <c r="R4" s="31">
        <v>2007</v>
      </c>
      <c r="S4" s="32" t="s">
        <v>9</v>
      </c>
      <c r="T4" s="31">
        <v>2008</v>
      </c>
      <c r="U4" s="32" t="s">
        <v>9</v>
      </c>
      <c r="V4" s="27" t="s">
        <v>11</v>
      </c>
    </row>
    <row r="5" spans="1:22" ht="15">
      <c r="A5" s="33" t="s">
        <v>1</v>
      </c>
      <c r="B5" s="7">
        <v>7</v>
      </c>
      <c r="C5" s="34">
        <f>B5/B11</f>
        <v>0.5</v>
      </c>
      <c r="D5" s="6">
        <v>9</v>
      </c>
      <c r="E5" s="35">
        <f>D5/$D$11</f>
        <v>0.5294117647058824</v>
      </c>
      <c r="F5" s="6">
        <v>10</v>
      </c>
      <c r="G5" s="35">
        <f>F5/$F$11</f>
        <v>0.5882352941176471</v>
      </c>
      <c r="H5" s="6">
        <v>11</v>
      </c>
      <c r="I5" s="35">
        <f aca="true" t="shared" si="0" ref="I5:I10">H5/$H$11</f>
        <v>0.5789473684210527</v>
      </c>
      <c r="J5" s="6">
        <v>12</v>
      </c>
      <c r="K5" s="35">
        <f aca="true" t="shared" si="1" ref="K5:K10">J5/$J$11</f>
        <v>0.5217391304347826</v>
      </c>
      <c r="L5" s="6">
        <v>12</v>
      </c>
      <c r="M5" s="35">
        <f aca="true" t="shared" si="2" ref="M5:M10">L5/$L$11</f>
        <v>0.46153846153846156</v>
      </c>
      <c r="N5" s="36">
        <v>14</v>
      </c>
      <c r="O5" s="37">
        <f aca="true" t="shared" si="3" ref="O5:O10">N5/$N$11</f>
        <v>0.4375</v>
      </c>
      <c r="P5" s="36">
        <v>14</v>
      </c>
      <c r="Q5" s="37">
        <f aca="true" t="shared" si="4" ref="Q5:Q10">P5/$P$11</f>
        <v>0.4117647058823529</v>
      </c>
      <c r="R5" s="36">
        <v>15</v>
      </c>
      <c r="S5" s="37">
        <f aca="true" t="shared" si="5" ref="S5:S10">R5/$R$11</f>
        <v>0.4411764705882353</v>
      </c>
      <c r="T5" s="36">
        <v>15</v>
      </c>
      <c r="U5" s="37">
        <f aca="true" t="shared" si="6" ref="U5:U10">T5/$T$11</f>
        <v>0.4411764705882353</v>
      </c>
      <c r="V5" s="38">
        <f aca="true" t="shared" si="7" ref="V5:V10">(C5+E5+G5+I5+K5+M5+O5+Q5+S5+U5)/9</f>
        <v>0.5457210740307389</v>
      </c>
    </row>
    <row r="6" spans="1:22" ht="15">
      <c r="A6" s="39" t="s">
        <v>2</v>
      </c>
      <c r="B6" s="2">
        <v>2</v>
      </c>
      <c r="C6" s="37">
        <f>B6/B11</f>
        <v>0.14285714285714285</v>
      </c>
      <c r="D6" s="36">
        <v>3</v>
      </c>
      <c r="E6" s="37">
        <f aca="true" t="shared" si="8" ref="E6:E11">D6/$D$11</f>
        <v>0.17647058823529413</v>
      </c>
      <c r="F6" s="36">
        <v>2</v>
      </c>
      <c r="G6" s="37">
        <f aca="true" t="shared" si="9" ref="G6:G11">F6/$F$11</f>
        <v>0.11764705882352941</v>
      </c>
      <c r="H6" s="36">
        <v>3</v>
      </c>
      <c r="I6" s="37">
        <f t="shared" si="0"/>
        <v>0.15789473684210525</v>
      </c>
      <c r="J6" s="36">
        <v>4</v>
      </c>
      <c r="K6" s="37">
        <f t="shared" si="1"/>
        <v>0.17391304347826086</v>
      </c>
      <c r="L6" s="36">
        <v>4</v>
      </c>
      <c r="M6" s="37">
        <f t="shared" si="2"/>
        <v>0.15384615384615385</v>
      </c>
      <c r="N6" s="36">
        <v>7</v>
      </c>
      <c r="O6" s="37">
        <f t="shared" si="3"/>
        <v>0.21875</v>
      </c>
      <c r="P6" s="36">
        <v>6</v>
      </c>
      <c r="Q6" s="37">
        <f t="shared" si="4"/>
        <v>0.17647058823529413</v>
      </c>
      <c r="R6" s="36">
        <v>6</v>
      </c>
      <c r="S6" s="37">
        <f t="shared" si="5"/>
        <v>0.17647058823529413</v>
      </c>
      <c r="T6" s="36">
        <v>7</v>
      </c>
      <c r="U6" s="37">
        <f t="shared" si="6"/>
        <v>0.20588235294117646</v>
      </c>
      <c r="V6" s="38">
        <f t="shared" si="7"/>
        <v>0.18891136149936125</v>
      </c>
    </row>
    <row r="7" spans="1:22" ht="15">
      <c r="A7" s="39" t="s">
        <v>3</v>
      </c>
      <c r="B7" s="2">
        <v>0</v>
      </c>
      <c r="C7" s="3">
        <f>B7/B11</f>
        <v>0</v>
      </c>
      <c r="D7" s="36">
        <v>1</v>
      </c>
      <c r="E7" s="37">
        <f t="shared" si="8"/>
        <v>0.058823529411764705</v>
      </c>
      <c r="F7" s="36">
        <v>1</v>
      </c>
      <c r="G7" s="37">
        <f t="shared" si="9"/>
        <v>0.058823529411764705</v>
      </c>
      <c r="H7" s="36">
        <v>2</v>
      </c>
      <c r="I7" s="37">
        <f t="shared" si="0"/>
        <v>0.10526315789473684</v>
      </c>
      <c r="J7" s="36">
        <v>2</v>
      </c>
      <c r="K7" s="37">
        <f t="shared" si="1"/>
        <v>0.08695652173913043</v>
      </c>
      <c r="L7" s="36">
        <v>4</v>
      </c>
      <c r="M7" s="37">
        <f t="shared" si="2"/>
        <v>0.15384615384615385</v>
      </c>
      <c r="N7" s="36">
        <v>4</v>
      </c>
      <c r="O7" s="37">
        <f t="shared" si="3"/>
        <v>0.125</v>
      </c>
      <c r="P7" s="36">
        <v>4</v>
      </c>
      <c r="Q7" s="37">
        <f t="shared" si="4"/>
        <v>0.11764705882352941</v>
      </c>
      <c r="R7" s="36">
        <v>4</v>
      </c>
      <c r="S7" s="37">
        <f t="shared" si="5"/>
        <v>0.11764705882352941</v>
      </c>
      <c r="T7" s="36">
        <v>4</v>
      </c>
      <c r="U7" s="37">
        <f t="shared" si="6"/>
        <v>0.11764705882352941</v>
      </c>
      <c r="V7" s="38">
        <f t="shared" si="7"/>
        <v>0.1046282298637932</v>
      </c>
    </row>
    <row r="8" spans="1:22" ht="15">
      <c r="A8" s="39" t="s">
        <v>4</v>
      </c>
      <c r="B8" s="2">
        <v>2</v>
      </c>
      <c r="C8" s="37">
        <f>B8/B11</f>
        <v>0.14285714285714285</v>
      </c>
      <c r="D8" s="36">
        <v>1</v>
      </c>
      <c r="E8" s="37">
        <f t="shared" si="8"/>
        <v>0.058823529411764705</v>
      </c>
      <c r="F8" s="36">
        <v>0</v>
      </c>
      <c r="G8" s="37">
        <f t="shared" si="9"/>
        <v>0</v>
      </c>
      <c r="H8" s="36">
        <v>0</v>
      </c>
      <c r="I8" s="37">
        <f t="shared" si="0"/>
        <v>0</v>
      </c>
      <c r="J8" s="36">
        <v>0</v>
      </c>
      <c r="K8" s="37">
        <f t="shared" si="1"/>
        <v>0</v>
      </c>
      <c r="L8" s="36">
        <v>0</v>
      </c>
      <c r="M8" s="37">
        <f t="shared" si="2"/>
        <v>0</v>
      </c>
      <c r="N8" s="36">
        <v>2</v>
      </c>
      <c r="O8" s="37">
        <f t="shared" si="3"/>
        <v>0.0625</v>
      </c>
      <c r="P8" s="36">
        <v>2</v>
      </c>
      <c r="Q8" s="37">
        <f t="shared" si="4"/>
        <v>0.058823529411764705</v>
      </c>
      <c r="R8" s="36">
        <v>1</v>
      </c>
      <c r="S8" s="37">
        <f t="shared" si="5"/>
        <v>0.029411764705882353</v>
      </c>
      <c r="T8" s="36">
        <v>1</v>
      </c>
      <c r="U8" s="37">
        <f t="shared" si="6"/>
        <v>0.029411764705882353</v>
      </c>
      <c r="V8" s="38">
        <f t="shared" si="7"/>
        <v>0.04242530345471522</v>
      </c>
    </row>
    <row r="9" spans="1:22" ht="15">
      <c r="A9" s="39" t="s">
        <v>5</v>
      </c>
      <c r="B9" s="2">
        <v>0</v>
      </c>
      <c r="C9" s="3">
        <f>B9/B11</f>
        <v>0</v>
      </c>
      <c r="D9" s="36">
        <v>0</v>
      </c>
      <c r="E9" s="37">
        <f t="shared" si="8"/>
        <v>0</v>
      </c>
      <c r="F9" s="36">
        <v>0</v>
      </c>
      <c r="G9" s="37">
        <f t="shared" si="9"/>
        <v>0</v>
      </c>
      <c r="H9" s="36">
        <v>0</v>
      </c>
      <c r="I9" s="37">
        <f t="shared" si="0"/>
        <v>0</v>
      </c>
      <c r="J9" s="36">
        <v>1</v>
      </c>
      <c r="K9" s="37">
        <f t="shared" si="1"/>
        <v>0.043478260869565216</v>
      </c>
      <c r="L9" s="36">
        <v>1</v>
      </c>
      <c r="M9" s="37">
        <f t="shared" si="2"/>
        <v>0.038461538461538464</v>
      </c>
      <c r="N9" s="36">
        <v>0</v>
      </c>
      <c r="O9" s="37">
        <f t="shared" si="3"/>
        <v>0</v>
      </c>
      <c r="P9" s="36">
        <v>1</v>
      </c>
      <c r="Q9" s="37">
        <f t="shared" si="4"/>
        <v>0.029411764705882353</v>
      </c>
      <c r="R9" s="36">
        <v>2</v>
      </c>
      <c r="S9" s="37">
        <f t="shared" si="5"/>
        <v>0.058823529411764705</v>
      </c>
      <c r="T9" s="36">
        <v>1</v>
      </c>
      <c r="U9" s="37">
        <f t="shared" si="6"/>
        <v>0.029411764705882353</v>
      </c>
      <c r="V9" s="38">
        <f t="shared" si="7"/>
        <v>0.02217631757273701</v>
      </c>
    </row>
    <row r="10" spans="1:22" ht="15">
      <c r="A10" s="39" t="s">
        <v>6</v>
      </c>
      <c r="B10" s="2">
        <v>3</v>
      </c>
      <c r="C10" s="37">
        <f>B10/B11</f>
        <v>0.21428571428571427</v>
      </c>
      <c r="D10" s="36">
        <v>3</v>
      </c>
      <c r="E10" s="37">
        <f t="shared" si="8"/>
        <v>0.17647058823529413</v>
      </c>
      <c r="F10" s="36">
        <v>4</v>
      </c>
      <c r="G10" s="37">
        <f t="shared" si="9"/>
        <v>0.23529411764705882</v>
      </c>
      <c r="H10" s="36">
        <v>3</v>
      </c>
      <c r="I10" s="37">
        <f t="shared" si="0"/>
        <v>0.15789473684210525</v>
      </c>
      <c r="J10" s="36">
        <v>4</v>
      </c>
      <c r="K10" s="37">
        <f t="shared" si="1"/>
        <v>0.17391304347826086</v>
      </c>
      <c r="L10" s="36">
        <v>5</v>
      </c>
      <c r="M10" s="37">
        <f t="shared" si="2"/>
        <v>0.19230769230769232</v>
      </c>
      <c r="N10" s="36">
        <v>5</v>
      </c>
      <c r="O10" s="37">
        <f t="shared" si="3"/>
        <v>0.15625</v>
      </c>
      <c r="P10" s="36">
        <v>7</v>
      </c>
      <c r="Q10" s="37">
        <f t="shared" si="4"/>
        <v>0.20588235294117646</v>
      </c>
      <c r="R10" s="36">
        <v>6</v>
      </c>
      <c r="S10" s="37">
        <f t="shared" si="5"/>
        <v>0.17647058823529413</v>
      </c>
      <c r="T10" s="36">
        <v>6</v>
      </c>
      <c r="U10" s="37">
        <f t="shared" si="6"/>
        <v>0.17647058823529413</v>
      </c>
      <c r="V10" s="40">
        <f t="shared" si="7"/>
        <v>0.2072488246897656</v>
      </c>
    </row>
    <row r="11" spans="1:22" ht="15.75" thickBot="1">
      <c r="A11" s="41" t="s">
        <v>10</v>
      </c>
      <c r="B11" s="4">
        <f>SUM(B5:B10)</f>
        <v>14</v>
      </c>
      <c r="C11" s="42">
        <f>B11/B11</f>
        <v>1</v>
      </c>
      <c r="D11" s="43">
        <f>SUM(D5:D10)</f>
        <v>17</v>
      </c>
      <c r="E11" s="42">
        <f t="shared" si="8"/>
        <v>1</v>
      </c>
      <c r="F11" s="43">
        <f>SUM(F5:F10)</f>
        <v>17</v>
      </c>
      <c r="G11" s="42">
        <f t="shared" si="9"/>
        <v>1</v>
      </c>
      <c r="H11" s="43">
        <f aca="true" t="shared" si="10" ref="H11:U11">SUM(H5:H10)</f>
        <v>19</v>
      </c>
      <c r="I11" s="44">
        <f t="shared" si="10"/>
        <v>1</v>
      </c>
      <c r="J11" s="43">
        <f t="shared" si="10"/>
        <v>23</v>
      </c>
      <c r="K11" s="44">
        <f t="shared" si="10"/>
        <v>0.9999999999999999</v>
      </c>
      <c r="L11" s="43">
        <f t="shared" si="10"/>
        <v>26</v>
      </c>
      <c r="M11" s="44">
        <f t="shared" si="10"/>
        <v>1</v>
      </c>
      <c r="N11" s="43">
        <f t="shared" si="10"/>
        <v>32</v>
      </c>
      <c r="O11" s="44">
        <f t="shared" si="10"/>
        <v>1</v>
      </c>
      <c r="P11" s="43">
        <f t="shared" si="10"/>
        <v>34</v>
      </c>
      <c r="Q11" s="44">
        <f t="shared" si="10"/>
        <v>1</v>
      </c>
      <c r="R11" s="43">
        <f t="shared" si="10"/>
        <v>34</v>
      </c>
      <c r="S11" s="44">
        <f t="shared" si="10"/>
        <v>1</v>
      </c>
      <c r="T11" s="43">
        <f t="shared" si="10"/>
        <v>34</v>
      </c>
      <c r="U11" s="44">
        <f t="shared" si="10"/>
        <v>1</v>
      </c>
      <c r="V11" s="45"/>
    </row>
    <row r="12" spans="1:2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thickBot="1">
      <c r="A14" s="1"/>
      <c r="B14" s="14" t="s">
        <v>30</v>
      </c>
      <c r="C14" s="46"/>
      <c r="D14" s="46"/>
      <c r="E14" s="46"/>
      <c r="F14" s="46"/>
      <c r="G14" s="4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thickBot="1">
      <c r="A15" s="47"/>
      <c r="B15" s="31">
        <v>2000</v>
      </c>
      <c r="C15" s="48"/>
      <c r="D15" s="49">
        <v>2001</v>
      </c>
      <c r="E15" s="49"/>
      <c r="F15" s="31">
        <v>2002</v>
      </c>
      <c r="G15" s="48"/>
      <c r="H15" s="31">
        <v>2003</v>
      </c>
      <c r="I15" s="48"/>
      <c r="J15" s="31">
        <v>2004</v>
      </c>
      <c r="K15" s="48"/>
      <c r="L15" s="31">
        <v>2005</v>
      </c>
      <c r="M15" s="48"/>
      <c r="N15" s="31">
        <v>2006</v>
      </c>
      <c r="O15" s="48"/>
      <c r="P15" s="31">
        <v>2007</v>
      </c>
      <c r="Q15" s="48"/>
      <c r="R15" s="50">
        <v>2008</v>
      </c>
      <c r="S15" s="48"/>
      <c r="T15" s="51" t="s">
        <v>34</v>
      </c>
      <c r="U15" s="1"/>
      <c r="V15" s="1"/>
    </row>
    <row r="16" spans="1:22" ht="15">
      <c r="A16" s="52" t="s">
        <v>1</v>
      </c>
      <c r="B16" s="67">
        <f>((D5-B5)/B5)*100</f>
        <v>28.57142857142857</v>
      </c>
      <c r="C16" s="3"/>
      <c r="D16" s="63">
        <f>((F5-D5)/D5)*100</f>
        <v>11.11111111111111</v>
      </c>
      <c r="E16" s="2"/>
      <c r="F16" s="36">
        <f>((H5-F5)/F5)*100</f>
        <v>10</v>
      </c>
      <c r="G16" s="3"/>
      <c r="H16" s="67">
        <f>((J5-H5)/H5)*100</f>
        <v>9.090909090909092</v>
      </c>
      <c r="I16" s="3"/>
      <c r="J16" s="36">
        <f>((L5-J5)/J5)*100</f>
        <v>0</v>
      </c>
      <c r="K16" s="3"/>
      <c r="L16" s="67">
        <f>((N5-L5)/L5)*100</f>
        <v>16.666666666666664</v>
      </c>
      <c r="M16" s="3"/>
      <c r="N16" s="36">
        <f>((P5-N5)/N5)*100</f>
        <v>0</v>
      </c>
      <c r="O16" s="3"/>
      <c r="P16" s="67">
        <f aca="true" t="shared" si="11" ref="P16:P21">((R5-P5)/P5)*100</f>
        <v>7.142857142857142</v>
      </c>
      <c r="Q16" s="3"/>
      <c r="R16" s="36">
        <f aca="true" t="shared" si="12" ref="R16:R21">((T5-R5)/R5)*100</f>
        <v>0</v>
      </c>
      <c r="S16" s="3"/>
      <c r="T16" s="70">
        <f aca="true" t="shared" si="13" ref="T16:T21">SUM(B16:R16)/9</f>
        <v>9.17588584255251</v>
      </c>
      <c r="U16" s="1"/>
      <c r="V16" s="1"/>
    </row>
    <row r="17" spans="1:22" ht="15">
      <c r="A17" s="53" t="s">
        <v>2</v>
      </c>
      <c r="B17" s="36">
        <f>((D6-B6)/B6)*100</f>
        <v>50</v>
      </c>
      <c r="C17" s="3"/>
      <c r="D17" s="63">
        <f>((F6-D6)/D6)*100</f>
        <v>-33.33333333333333</v>
      </c>
      <c r="E17" s="2"/>
      <c r="F17" s="36">
        <f>((H6-F6)/F6)*100</f>
        <v>50</v>
      </c>
      <c r="G17" s="3"/>
      <c r="H17" s="67">
        <f>((J6-H6)/H6)*100</f>
        <v>33.33333333333333</v>
      </c>
      <c r="I17" s="3"/>
      <c r="J17" s="36">
        <f>((L6-J6)/J6)*100</f>
        <v>0</v>
      </c>
      <c r="K17" s="3"/>
      <c r="L17" s="36">
        <f>((N6-L6)/L6)*100</f>
        <v>75</v>
      </c>
      <c r="M17" s="3"/>
      <c r="N17" s="67">
        <f>((P6-N6)/N6)*100</f>
        <v>-14.285714285714285</v>
      </c>
      <c r="O17" s="3"/>
      <c r="P17" s="36">
        <f t="shared" si="11"/>
        <v>0</v>
      </c>
      <c r="Q17" s="3"/>
      <c r="R17" s="67">
        <f t="shared" si="12"/>
        <v>16.666666666666664</v>
      </c>
      <c r="S17" s="3"/>
      <c r="T17" s="70">
        <f t="shared" si="13"/>
        <v>19.70899470899471</v>
      </c>
      <c r="U17" s="1"/>
      <c r="V17" s="1"/>
    </row>
    <row r="18" spans="1:22" ht="15">
      <c r="A18" s="53" t="s">
        <v>7</v>
      </c>
      <c r="B18" s="36">
        <f>100</f>
        <v>100</v>
      </c>
      <c r="C18" s="3"/>
      <c r="D18" s="2">
        <f>((F7-D7)/D7)*100</f>
        <v>0</v>
      </c>
      <c r="E18" s="2"/>
      <c r="F18" s="36">
        <f>((H7-F7)/F7)*100</f>
        <v>100</v>
      </c>
      <c r="G18" s="3"/>
      <c r="H18" s="36">
        <f>((J7-H7)/H7)*100</f>
        <v>0</v>
      </c>
      <c r="I18" s="3"/>
      <c r="J18" s="36">
        <f>((L7-J7)/J7)*100</f>
        <v>100</v>
      </c>
      <c r="K18" s="3"/>
      <c r="L18" s="36">
        <f>((N7-L7)/L7)*100</f>
        <v>0</v>
      </c>
      <c r="M18" s="3"/>
      <c r="N18" s="36">
        <f>((P7-N7)/N7)*100</f>
        <v>0</v>
      </c>
      <c r="O18" s="3"/>
      <c r="P18" s="36">
        <f t="shared" si="11"/>
        <v>0</v>
      </c>
      <c r="Q18" s="3"/>
      <c r="R18" s="36">
        <f t="shared" si="12"/>
        <v>0</v>
      </c>
      <c r="S18" s="3"/>
      <c r="T18" s="70">
        <f t="shared" si="13"/>
        <v>33.333333333333336</v>
      </c>
      <c r="U18" s="1"/>
      <c r="V18" s="1"/>
    </row>
    <row r="19" spans="1:22" ht="15">
      <c r="A19" s="53" t="s">
        <v>4</v>
      </c>
      <c r="B19" s="36">
        <f>((D8-B8)/B8)*100</f>
        <v>-50</v>
      </c>
      <c r="C19" s="3"/>
      <c r="D19" s="2">
        <f>((F8-D8)/D8)*100</f>
        <v>-100</v>
      </c>
      <c r="E19" s="2"/>
      <c r="F19" s="36">
        <v>0</v>
      </c>
      <c r="G19" s="3"/>
      <c r="H19" s="36">
        <v>0</v>
      </c>
      <c r="I19" s="3"/>
      <c r="J19" s="36">
        <v>0</v>
      </c>
      <c r="K19" s="3"/>
      <c r="L19" s="36" t="s">
        <v>0</v>
      </c>
      <c r="M19" s="3"/>
      <c r="N19" s="36">
        <f>((P8-N8)/N8)*100</f>
        <v>0</v>
      </c>
      <c r="O19" s="3"/>
      <c r="P19" s="36">
        <f t="shared" si="11"/>
        <v>-50</v>
      </c>
      <c r="Q19" s="3"/>
      <c r="R19" s="36">
        <f t="shared" si="12"/>
        <v>0</v>
      </c>
      <c r="S19" s="3"/>
      <c r="T19" s="70">
        <f t="shared" si="13"/>
        <v>-22.22222222222222</v>
      </c>
      <c r="U19" s="1"/>
      <c r="V19" s="1"/>
    </row>
    <row r="20" spans="1:22" ht="15">
      <c r="A20" s="53" t="s">
        <v>8</v>
      </c>
      <c r="B20" s="36" t="s">
        <v>0</v>
      </c>
      <c r="C20" s="3"/>
      <c r="D20" s="2" t="s">
        <v>0</v>
      </c>
      <c r="E20" s="2"/>
      <c r="F20" s="36" t="s">
        <v>0</v>
      </c>
      <c r="G20" s="3"/>
      <c r="H20" s="36" t="s">
        <v>0</v>
      </c>
      <c r="I20" s="3"/>
      <c r="J20" s="36">
        <f>((L9-J9)/J9)*100</f>
        <v>0</v>
      </c>
      <c r="K20" s="3"/>
      <c r="L20" s="36">
        <f>((N9-L9)/L9)*100</f>
        <v>-100</v>
      </c>
      <c r="M20" s="3"/>
      <c r="N20" s="36" t="s">
        <v>0</v>
      </c>
      <c r="O20" s="3"/>
      <c r="P20" s="36">
        <f t="shared" si="11"/>
        <v>100</v>
      </c>
      <c r="Q20" s="3"/>
      <c r="R20" s="36">
        <f t="shared" si="12"/>
        <v>-50</v>
      </c>
      <c r="S20" s="3"/>
      <c r="T20" s="70">
        <f t="shared" si="13"/>
        <v>-5.555555555555555</v>
      </c>
      <c r="U20" s="1"/>
      <c r="V20" s="1"/>
    </row>
    <row r="21" spans="1:22" ht="15.75" thickBot="1">
      <c r="A21" s="54" t="s">
        <v>6</v>
      </c>
      <c r="B21" s="43">
        <f>((D10-B10)/B10)*100</f>
        <v>0</v>
      </c>
      <c r="C21" s="5"/>
      <c r="D21" s="68">
        <f>((F10-D10)/D10)*100</f>
        <v>33.33333333333333</v>
      </c>
      <c r="E21" s="55"/>
      <c r="F21" s="43">
        <f>((H10-F10)/F10)*100</f>
        <v>-25</v>
      </c>
      <c r="G21" s="5"/>
      <c r="H21" s="69">
        <f>((J10-H10)/H10)*100</f>
        <v>33.33333333333333</v>
      </c>
      <c r="I21" s="5"/>
      <c r="J21" s="43">
        <f>((L10-J10)/J10)*100</f>
        <v>25</v>
      </c>
      <c r="K21" s="5"/>
      <c r="L21" s="43">
        <f>((N10-L10)/L10)*100</f>
        <v>0</v>
      </c>
      <c r="M21" s="5"/>
      <c r="N21" s="43">
        <f>((P10-N10)/N10)*100</f>
        <v>40</v>
      </c>
      <c r="O21" s="5"/>
      <c r="P21" s="69">
        <f t="shared" si="11"/>
        <v>-14.285714285714285</v>
      </c>
      <c r="Q21" s="5"/>
      <c r="R21" s="43">
        <f t="shared" si="12"/>
        <v>0</v>
      </c>
      <c r="S21" s="5"/>
      <c r="T21" s="71">
        <f t="shared" si="13"/>
        <v>10.264550264550264</v>
      </c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4"/>
  <sheetViews>
    <sheetView tabSelected="1" zoomScalePageLayoutView="0" workbookViewId="0" topLeftCell="A1">
      <selection activeCell="P18" sqref="P18"/>
    </sheetView>
  </sheetViews>
  <sheetFormatPr defaultColWidth="9.140625" defaultRowHeight="15"/>
  <sheetData>
    <row r="2" ht="15">
      <c r="B2" s="14" t="s">
        <v>33</v>
      </c>
    </row>
    <row r="4" spans="2:14" ht="15">
      <c r="B4" s="2"/>
      <c r="C4" s="24">
        <v>1999</v>
      </c>
      <c r="D4" s="24">
        <v>2000</v>
      </c>
      <c r="E4" s="24">
        <v>2001</v>
      </c>
      <c r="F4" s="24">
        <v>2002</v>
      </c>
      <c r="G4" s="24">
        <v>2003</v>
      </c>
      <c r="H4" s="24">
        <v>2004</v>
      </c>
      <c r="I4" s="24">
        <v>2005</v>
      </c>
      <c r="J4" s="24">
        <v>2006</v>
      </c>
      <c r="K4" s="24">
        <v>2007</v>
      </c>
      <c r="L4" s="24">
        <v>2008</v>
      </c>
      <c r="M4" s="18" t="s">
        <v>10</v>
      </c>
      <c r="N4" s="25" t="s">
        <v>12</v>
      </c>
    </row>
    <row r="5" spans="2:14" ht="15">
      <c r="B5" s="22" t="s">
        <v>24</v>
      </c>
      <c r="C5" s="2">
        <v>604</v>
      </c>
      <c r="D5" s="2">
        <v>778</v>
      </c>
      <c r="E5" s="2">
        <v>932</v>
      </c>
      <c r="F5" s="56">
        <v>1008</v>
      </c>
      <c r="G5" s="56">
        <v>1114</v>
      </c>
      <c r="H5" s="56">
        <v>1096</v>
      </c>
      <c r="I5" s="57">
        <v>1599</v>
      </c>
      <c r="J5" s="57">
        <v>1571</v>
      </c>
      <c r="K5" s="58">
        <v>1820</v>
      </c>
      <c r="L5" s="59">
        <v>1777</v>
      </c>
      <c r="M5" s="36">
        <f>SUM(C5:L5)</f>
        <v>12299</v>
      </c>
      <c r="N5" s="3">
        <f>M5/10</f>
        <v>1229.9</v>
      </c>
    </row>
    <row r="6" spans="2:14" ht="15">
      <c r="B6" s="22" t="s">
        <v>2</v>
      </c>
      <c r="C6" s="2">
        <v>0</v>
      </c>
      <c r="D6" s="2">
        <v>27</v>
      </c>
      <c r="E6" s="2">
        <v>0</v>
      </c>
      <c r="F6" s="56">
        <v>22</v>
      </c>
      <c r="G6" s="56">
        <v>31</v>
      </c>
      <c r="H6" s="56">
        <v>33</v>
      </c>
      <c r="I6" s="59">
        <v>51</v>
      </c>
      <c r="J6" s="59">
        <v>47</v>
      </c>
      <c r="K6" s="58">
        <v>43</v>
      </c>
      <c r="L6" s="59">
        <v>53</v>
      </c>
      <c r="M6" s="36">
        <f aca="true" t="shared" si="0" ref="M6:M11">SUM(C6:L6)</f>
        <v>307</v>
      </c>
      <c r="N6" s="3">
        <f aca="true" t="shared" si="1" ref="N6:N11">M6/10</f>
        <v>30.7</v>
      </c>
    </row>
    <row r="7" spans="2:14" ht="15">
      <c r="B7" s="22" t="s">
        <v>4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9">
        <v>12</v>
      </c>
      <c r="J7" s="59">
        <v>15</v>
      </c>
      <c r="K7" s="56">
        <v>2</v>
      </c>
      <c r="L7" s="59">
        <v>2</v>
      </c>
      <c r="M7" s="36">
        <f t="shared" si="0"/>
        <v>31</v>
      </c>
      <c r="N7" s="3">
        <f t="shared" si="1"/>
        <v>3.1</v>
      </c>
    </row>
    <row r="8" spans="2:14" ht="15">
      <c r="B8" s="22" t="s">
        <v>21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60">
        <v>0</v>
      </c>
      <c r="J8" s="59">
        <v>59</v>
      </c>
      <c r="K8" s="56">
        <v>87</v>
      </c>
      <c r="L8" s="59">
        <v>63</v>
      </c>
      <c r="M8" s="36">
        <f t="shared" si="0"/>
        <v>209</v>
      </c>
      <c r="N8" s="3">
        <f t="shared" si="1"/>
        <v>20.9</v>
      </c>
    </row>
    <row r="9" spans="2:14" ht="15">
      <c r="B9" s="22" t="s">
        <v>29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9">
        <v>29</v>
      </c>
      <c r="J9" s="59">
        <v>43</v>
      </c>
      <c r="K9" s="58">
        <v>51</v>
      </c>
      <c r="L9" s="59">
        <v>52</v>
      </c>
      <c r="M9" s="36">
        <f t="shared" si="0"/>
        <v>175</v>
      </c>
      <c r="N9" s="3">
        <f t="shared" si="1"/>
        <v>17.5</v>
      </c>
    </row>
    <row r="10" spans="2:14" ht="15">
      <c r="B10" s="22" t="s">
        <v>23</v>
      </c>
      <c r="C10" s="56">
        <v>19</v>
      </c>
      <c r="D10" s="56">
        <v>33</v>
      </c>
      <c r="E10" s="56">
        <v>50</v>
      </c>
      <c r="F10" s="56">
        <v>21</v>
      </c>
      <c r="G10" s="56">
        <v>21</v>
      </c>
      <c r="H10" s="56">
        <v>25</v>
      </c>
      <c r="I10" s="60">
        <v>30</v>
      </c>
      <c r="J10" s="59">
        <v>39</v>
      </c>
      <c r="K10" s="58">
        <v>35</v>
      </c>
      <c r="L10" s="60">
        <v>31</v>
      </c>
      <c r="M10" s="36">
        <f t="shared" si="0"/>
        <v>304</v>
      </c>
      <c r="N10" s="3">
        <f t="shared" si="1"/>
        <v>30.4</v>
      </c>
    </row>
    <row r="11" spans="2:14" ht="15">
      <c r="B11" s="61" t="s">
        <v>10</v>
      </c>
      <c r="C11" s="19">
        <f aca="true" t="shared" si="2" ref="C11:L11">SUM(C5:C10)</f>
        <v>623</v>
      </c>
      <c r="D11" s="19">
        <f t="shared" si="2"/>
        <v>838</v>
      </c>
      <c r="E11" s="19">
        <f t="shared" si="2"/>
        <v>982</v>
      </c>
      <c r="F11" s="19">
        <f t="shared" si="2"/>
        <v>1051</v>
      </c>
      <c r="G11" s="19">
        <f t="shared" si="2"/>
        <v>1166</v>
      </c>
      <c r="H11" s="19">
        <f t="shared" si="2"/>
        <v>1154</v>
      </c>
      <c r="I11" s="19">
        <f t="shared" si="2"/>
        <v>1721</v>
      </c>
      <c r="J11" s="19">
        <f t="shared" si="2"/>
        <v>1774</v>
      </c>
      <c r="K11" s="19">
        <f t="shared" si="2"/>
        <v>2038</v>
      </c>
      <c r="L11" s="19">
        <f t="shared" si="2"/>
        <v>1978</v>
      </c>
      <c r="M11" s="62">
        <f t="shared" si="0"/>
        <v>13325</v>
      </c>
      <c r="N11" s="20">
        <f t="shared" si="1"/>
        <v>1332.5</v>
      </c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5">
      <c r="B15" s="14" t="s">
        <v>32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5">
      <c r="B17" s="21"/>
      <c r="C17" s="24">
        <v>2000</v>
      </c>
      <c r="D17" s="24">
        <v>2001</v>
      </c>
      <c r="E17" s="24">
        <v>2002</v>
      </c>
      <c r="F17" s="24">
        <v>2003</v>
      </c>
      <c r="G17" s="24">
        <v>2004</v>
      </c>
      <c r="H17" s="24">
        <v>2005</v>
      </c>
      <c r="I17" s="24">
        <v>2006</v>
      </c>
      <c r="J17" s="24">
        <v>2007</v>
      </c>
      <c r="K17" s="24">
        <v>2008</v>
      </c>
      <c r="L17" s="25" t="s">
        <v>12</v>
      </c>
      <c r="M17" s="1"/>
      <c r="N17" s="1"/>
    </row>
    <row r="18" spans="2:14" ht="15">
      <c r="B18" s="22" t="s">
        <v>24</v>
      </c>
      <c r="C18" s="63">
        <f aca="true" t="shared" si="3" ref="C18:K18">((D5-C5)/C5)*100</f>
        <v>28.807947019867548</v>
      </c>
      <c r="D18" s="63">
        <f t="shared" si="3"/>
        <v>19.794344473007712</v>
      </c>
      <c r="E18" s="63">
        <f t="shared" si="3"/>
        <v>8.15450643776824</v>
      </c>
      <c r="F18" s="63">
        <f t="shared" si="3"/>
        <v>10.515873015873016</v>
      </c>
      <c r="G18" s="63">
        <f t="shared" si="3"/>
        <v>-1.615798922800718</v>
      </c>
      <c r="H18" s="63">
        <f t="shared" si="3"/>
        <v>45.894160583941606</v>
      </c>
      <c r="I18" s="63">
        <f t="shared" si="3"/>
        <v>-1.7510944340212633</v>
      </c>
      <c r="J18" s="63">
        <f t="shared" si="3"/>
        <v>15.8497772119669</v>
      </c>
      <c r="K18" s="63">
        <f t="shared" si="3"/>
        <v>-2.3626373626373627</v>
      </c>
      <c r="L18" s="64">
        <f aca="true" t="shared" si="4" ref="L18:L24">SUM(C18:K18)/9</f>
        <v>13.698564224773962</v>
      </c>
      <c r="M18" s="1"/>
      <c r="N18" s="1"/>
    </row>
    <row r="19" spans="2:14" ht="15">
      <c r="B19" s="22" t="s">
        <v>2</v>
      </c>
      <c r="C19" s="2" t="s">
        <v>0</v>
      </c>
      <c r="D19" s="2">
        <f>((E6-D6)/D6)*100</f>
        <v>-100</v>
      </c>
      <c r="E19" s="2" t="s">
        <v>0</v>
      </c>
      <c r="F19" s="63">
        <f aca="true" t="shared" si="5" ref="F19:K19">((G6-F6)/F6)*100</f>
        <v>40.909090909090914</v>
      </c>
      <c r="G19" s="63">
        <f t="shared" si="5"/>
        <v>6.451612903225806</v>
      </c>
      <c r="H19" s="63">
        <f t="shared" si="5"/>
        <v>54.54545454545454</v>
      </c>
      <c r="I19" s="63">
        <f t="shared" si="5"/>
        <v>-7.8431372549019605</v>
      </c>
      <c r="J19" s="63">
        <f t="shared" si="5"/>
        <v>-8.51063829787234</v>
      </c>
      <c r="K19" s="63">
        <f t="shared" si="5"/>
        <v>23.25581395348837</v>
      </c>
      <c r="L19" s="64">
        <f t="shared" si="4"/>
        <v>0.9786885287205922</v>
      </c>
      <c r="M19" s="1"/>
      <c r="N19" s="1"/>
    </row>
    <row r="20" spans="2:14" ht="15">
      <c r="B20" s="22" t="s">
        <v>4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>
        <f>((J7-I7)/I7)*100</f>
        <v>25</v>
      </c>
      <c r="J20" s="63">
        <f>((K7-J7)/J7)*100</f>
        <v>-86.66666666666667</v>
      </c>
      <c r="K20" s="2">
        <f>((L7-K7)/K7)*100</f>
        <v>0</v>
      </c>
      <c r="L20" s="64">
        <f t="shared" si="4"/>
        <v>-6.851851851851852</v>
      </c>
      <c r="M20" s="1"/>
      <c r="N20" s="1"/>
    </row>
    <row r="21" spans="2:14" ht="15">
      <c r="B21" s="22" t="s">
        <v>21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63">
        <f aca="true" t="shared" si="6" ref="J21:K23">((K8-J8)/J8)*100</f>
        <v>47.45762711864407</v>
      </c>
      <c r="K21" s="63">
        <f t="shared" si="6"/>
        <v>-27.586206896551722</v>
      </c>
      <c r="L21" s="64">
        <f t="shared" si="4"/>
        <v>2.207935580232483</v>
      </c>
      <c r="M21" s="1"/>
      <c r="N21" s="1"/>
    </row>
    <row r="22" spans="2:14" ht="15">
      <c r="B22" s="22" t="s">
        <v>29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63">
        <f>((J9-I9)/I9)*100</f>
        <v>48.275862068965516</v>
      </c>
      <c r="J22" s="63">
        <f t="shared" si="6"/>
        <v>18.6046511627907</v>
      </c>
      <c r="K22" s="63">
        <f t="shared" si="6"/>
        <v>1.9607843137254901</v>
      </c>
      <c r="L22" s="64">
        <f t="shared" si="4"/>
        <v>7.649033060609077</v>
      </c>
      <c r="M22" s="1"/>
      <c r="N22" s="1"/>
    </row>
    <row r="23" spans="2:14" ht="15">
      <c r="B23" s="23" t="s">
        <v>23</v>
      </c>
      <c r="C23" s="65">
        <f aca="true" t="shared" si="7" ref="C23:G24">((D10-C10)/C10)*100</f>
        <v>73.68421052631578</v>
      </c>
      <c r="D23" s="65">
        <f t="shared" si="7"/>
        <v>51.515151515151516</v>
      </c>
      <c r="E23" s="4">
        <f t="shared" si="7"/>
        <v>-57.99999999999999</v>
      </c>
      <c r="F23" s="4">
        <f t="shared" si="7"/>
        <v>0</v>
      </c>
      <c r="G23" s="65">
        <f t="shared" si="7"/>
        <v>19.047619047619047</v>
      </c>
      <c r="H23" s="4">
        <f aca="true" t="shared" si="8" ref="H23:K24">((I10-H10)/H10)*100</f>
        <v>20</v>
      </c>
      <c r="I23" s="4">
        <f>((J10-I10)/I10)*100</f>
        <v>30</v>
      </c>
      <c r="J23" s="65">
        <f t="shared" si="6"/>
        <v>-10.256410256410255</v>
      </c>
      <c r="K23" s="65">
        <f t="shared" si="6"/>
        <v>-11.428571428571429</v>
      </c>
      <c r="L23" s="66">
        <f t="shared" si="4"/>
        <v>12.729111044900522</v>
      </c>
      <c r="M23" s="1"/>
      <c r="N23" s="1"/>
    </row>
    <row r="24" spans="2:14" ht="15">
      <c r="B24" s="61" t="s">
        <v>10</v>
      </c>
      <c r="C24" s="72">
        <f t="shared" si="7"/>
        <v>34.51043338683788</v>
      </c>
      <c r="D24" s="72">
        <f t="shared" si="7"/>
        <v>17.18377088305489</v>
      </c>
      <c r="E24" s="72">
        <f t="shared" si="7"/>
        <v>7.026476578411406</v>
      </c>
      <c r="F24" s="72">
        <f t="shared" si="7"/>
        <v>10.94196003805899</v>
      </c>
      <c r="G24" s="72">
        <f t="shared" si="7"/>
        <v>-1.0291595197255576</v>
      </c>
      <c r="H24" s="72">
        <f t="shared" si="8"/>
        <v>49.13344887348354</v>
      </c>
      <c r="I24" s="72">
        <f t="shared" si="8"/>
        <v>3.0796048808832075</v>
      </c>
      <c r="J24" s="72">
        <f t="shared" si="8"/>
        <v>14.881623449830892</v>
      </c>
      <c r="K24" s="72">
        <f t="shared" si="8"/>
        <v>-2.9440628066732093</v>
      </c>
      <c r="L24" s="73">
        <f t="shared" si="4"/>
        <v>14.753788418240228</v>
      </c>
      <c r="M24" s="1"/>
      <c r="N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Minarvino</dc:creator>
  <cp:keywords/>
  <dc:description/>
  <cp:lastModifiedBy>Minarvino</cp:lastModifiedBy>
  <dcterms:created xsi:type="dcterms:W3CDTF">2009-10-01T14:49:29Z</dcterms:created>
  <dcterms:modified xsi:type="dcterms:W3CDTF">2009-10-27T12:35:47Z</dcterms:modified>
  <cp:category/>
  <cp:version/>
  <cp:contentType/>
  <cp:contentStatus/>
</cp:coreProperties>
</file>