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20" tabRatio="921" activeTab="9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45621"/>
  <customWorkbookViews>
    <customWorkbookView name="Utlizador - Vista pessoal" guid="{B544136C-407E-43E6-9B24-EBD70BB50554}" mergeInterval="0" personalView="1" maximized="1" xWindow="-8" yWindow="-8" windowWidth="1296" windowHeight="776" tabRatio="921" activeSheetId="1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ser - Personal View" guid="{DC35590C-2B94-4904-B7EE-424B7FEB2A9E}" mergeInterval="0" personalView="1" maximized="1" windowWidth="1676" windowHeight="810" tabRatio="921" activeSheetId="4"/>
  </customWorkbookViews>
</workbook>
</file>

<file path=xl/calcChain.xml><?xml version="1.0" encoding="utf-8"?>
<calcChain xmlns="http://schemas.openxmlformats.org/spreadsheetml/2006/main">
  <c r="H11" i="5" l="1"/>
  <c r="I11" i="5"/>
  <c r="J11" i="5" s="1"/>
  <c r="C84" i="16" l="1"/>
  <c r="D84" i="16"/>
  <c r="H10" i="5" l="1"/>
  <c r="I10" i="5"/>
  <c r="J10" i="5" s="1"/>
  <c r="F10" i="5"/>
  <c r="D10" i="5"/>
  <c r="C6" i="4" l="1"/>
  <c r="B10" i="1" l="1"/>
  <c r="E7" i="1" l="1"/>
  <c r="D14" i="6"/>
  <c r="C14" i="6"/>
  <c r="I9" i="5" l="1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<sst xmlns="http://schemas.openxmlformats.org/spreadsheetml/2006/main" count="436" uniqueCount="199">
  <si>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</si>
  <si>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</si>
  <si>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</si>
  <si>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</si>
  <si>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</si>
  <si>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</si>
  <si>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</si>
  <si>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</si>
  <si>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</si>
  <si>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</si>
  <si>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</si>
  <si>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</si>
  <si>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</si>
  <si>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</si>
  <si>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</si>
  <si>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</si>
  <si>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</si>
  <si>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</si>
  <si>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</si>
  <si>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</si>
  <si>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</si>
  <si>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</si>
  <si>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</si>
  <si>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</si>
  <si>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</si>
  <si>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</si>
  <si>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</si>
  <si>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</si>
  <si>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</si>
  <si>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</si>
  <si>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</si>
  <si>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</si>
  <si>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</si>
  <si>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</si>
  <si>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</si>
  <si>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</si>
  <si>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</si>
  <si>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</si>
  <si>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</si>
  <si>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</si>
  <si>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</si>
  <si>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</si>
  <si>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</si>
  <si>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</si>
  <si>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</si>
  <si>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</si>
  <si>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</si>
  <si>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</si>
  <si>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</si>
  <si>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</si>
  <si>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</si>
  <si>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</si>
  <si>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</si>
  <si>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</si>
  <si>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</si>
  <si>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</si>
  <si>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</si>
  <si>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</si>
  <si>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</si>
  <si>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</si>
  <si>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</si>
  <si>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</si>
  <si>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</si>
  <si>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</si>
  <si>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</si>
  <si>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</si>
  <si>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</si>
  <si>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</si>
  <si>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</si>
  <si>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</si>
  <si>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</si>
  <si>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</si>
  <si>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</si>
  <si>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</si>
  <si>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</si>
  <si>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</si>
  <si>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</si>
  <si>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</si>
  <si>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</si>
  <si>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</si>
  <si>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</si>
  <si>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Nova Zelândia</t>
  </si>
  <si>
    <t>Europa</t>
  </si>
  <si>
    <t>América</t>
  </si>
  <si>
    <t>Outros</t>
  </si>
  <si>
    <t>Egipto</t>
  </si>
  <si>
    <t>Myanmar</t>
  </si>
  <si>
    <t>(*)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</si>
  <si>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</si>
  <si>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</si>
  <si>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</si>
  <si>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</si>
  <si>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</si>
  <si>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</si>
  <si>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</si>
  <si>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</si>
  <si>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</si>
  <si>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</si>
  <si>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</si>
  <si>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</si>
  <si>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</si>
  <si>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</si>
  <si>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</si>
  <si>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</si>
  <si>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</si>
  <si>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</si>
  <si>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</si>
  <si>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</si>
  <si>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</si>
  <si>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</si>
  <si>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</si>
  <si>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</si>
  <si>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</si>
  <si>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</si>
  <si>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</si>
  <si>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</si>
  <si>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</si>
  <si>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</si>
  <si>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</si>
  <si>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</si>
  <si>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</si>
  <si>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</si>
  <si>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</si>
  <si>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</si>
  <si>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</si>
  <si>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</si>
  <si>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</si>
  <si>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</si>
  <si>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</si>
  <si>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</si>
  <si>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</si>
  <si>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</si>
  <si>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</si>
  <si>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</si>
  <si>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</si>
  <si>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</si>
  <si>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</si>
  <si>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</si>
  <si>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t xml:space="preserve">Taxa de emigração = número de emigrantes em percentagem da população do país de origem; 
apenas países com mais de um milhão de habitantes.
</t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</si>
  <si>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</si>
  <si>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</si>
  <si>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</si>
  <si>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</si>
  <si>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t>Série nova</t>
  </si>
  <si>
    <t>(**)</t>
  </si>
  <si>
    <t>Série anterior</t>
  </si>
  <si>
    <t>(*) Valores provisórios. (**) Anos em que há diferenças entre os valores da série nova e da série anterior.</t>
  </si>
  <si>
    <t>Cuba</t>
  </si>
  <si>
    <t>Sudão</t>
  </si>
  <si>
    <t>Ucrânia</t>
  </si>
  <si>
    <t>Quadro elaborado pelo Observatório da Emigração, valores de: United Nations, Department of Economic and Social Affairs, Population Division (2017). Trends in International Migrant Stock: The 2017 revision (United Nations database, POP/DB/MIG/Stock/Rev.2017) (número de emigrantes e de imigrantes); Migration Database with Age of Entry, 1900-2000 (taxa de emigração da população com ensino superior); World Bank, World Bank, Bilateral Remittance Matrix 2017 (remessas).</t>
  </si>
  <si>
    <t>Número de emigrantes a residir no estrangeiro (milhares, 2017)</t>
  </si>
  <si>
    <t>Número de emigrantes a residir no estrangeiro em percentagem da população do país de origem (2017)</t>
  </si>
  <si>
    <t>Número de imigrantes (milhares, 2017)</t>
  </si>
  <si>
    <t>Número de imigrantes em percentagem da população do país de destino (2017)</t>
  </si>
  <si>
    <t>Entrada de remessas (preços correntes, milhões de dólares, 2017)</t>
  </si>
  <si>
    <t>Saídas de remessas (preços correntes, milhões de dólares, 2017)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</si>
  <si>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1990-2017</t>
    </r>
  </si>
  <si>
    <t>Quadro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</si>
  <si>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</t>
    </r>
    <r>
      <rPr>
        <b/>
        <sz val="9"/>
        <color theme="9"/>
        <rFont val="Arial"/>
        <family val="2"/>
      </rPr>
      <t xml:space="preserve"> </t>
    </r>
    <r>
      <rPr>
        <b/>
        <sz val="9"/>
        <rFont val="Arial"/>
        <family val="2"/>
      </rPr>
      <t>2017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</si>
  <si>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2017</t>
    </r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</si>
  <si>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2017</t>
    </r>
  </si>
  <si>
    <t>Gráfico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</si>
  <si>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1990-2017</t>
    </r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</si>
  <si>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2017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</si>
  <si>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2017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</si>
  <si>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2017</t>
    </r>
  </si>
  <si>
    <t>Relatório Estatístico 2019</t>
  </si>
  <si>
    <t>Fecundidade total (nascimentos por mulher, 2017)</t>
  </si>
  <si>
    <t>População (milhões, 2018)</t>
  </si>
  <si>
    <t>População urbana (% do total, 2018)</t>
  </si>
  <si>
    <t>Crescimento populacional (% anual, 2018)</t>
  </si>
  <si>
    <t>População com 0-14 anos (% do total, 2018)</t>
  </si>
  <si>
    <t>População com 65 e mais anos (% do total, 2018)</t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</si>
  <si>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2018)</t>
    </r>
  </si>
  <si>
    <t>Desemprego total (% da população ativa total, 2018)</t>
  </si>
  <si>
    <t>População ativa total (milhões, 2018)</t>
  </si>
  <si>
    <t>PIB (preços correntes, milhares de milhões de dólares, 2018)</t>
  </si>
  <si>
    <t>Crescimento do PIB (% anual, 2018)</t>
  </si>
  <si>
    <t>PIB per capita (preços correntes, milhares de dólares, 2018)</t>
  </si>
  <si>
    <t>Número médio de anos de escolaridade (2017)</t>
  </si>
  <si>
    <t>Índice de desenvolvimento humano (2017)</t>
  </si>
  <si>
    <t>Posição no índice de desenvolvimento humano (2017)</t>
  </si>
  <si>
    <t>Taxa de mortalidade infantil (mortes por 1000 nados-vivos, 2018)</t>
  </si>
  <si>
    <t>População ativa com ensino superior (% do total de população ativa, 2018)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</si>
  <si>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2018)</t>
    </r>
  </si>
  <si>
    <t>Desemprego jovem (15-24 anos,% do desemprego total, 2018)</t>
  </si>
  <si>
    <r>
      <t>Quadro 1.1</t>
    </r>
    <r>
      <rPr>
        <b/>
        <sz val="9"/>
        <rFont val="Arial"/>
        <family val="2"/>
      </rPr>
      <t xml:space="preserve"> Indicadores sociais de contexto, 2018 ou último ano disponível</t>
    </r>
  </si>
  <si>
    <r>
      <t xml:space="preserve">Quadro 1.2 </t>
    </r>
    <r>
      <rPr>
        <b/>
        <sz val="9"/>
        <rFont val="Arial"/>
        <family val="2"/>
      </rPr>
      <t>Indicadores migratórios de contexto, 2018 ou último ano disponível</t>
    </r>
  </si>
  <si>
    <r>
      <t xml:space="preserve">Quadro 1.3 </t>
    </r>
    <r>
      <rPr>
        <b/>
        <sz val="9"/>
        <rFont val="Arial"/>
        <family val="2"/>
      </rPr>
      <t>Estimativa das saídas totais de emigrantes portugueses, 2001-2018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</si>
  <si>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2001-2018</t>
    </r>
  </si>
  <si>
    <t>Quadro elaborado pelo Observatório da Emigração, valores de World Bank, DataBank, World Development Indicators, atualizado em 08/10/2019, de International Labour Organization (ILO), atualizado em 09/10/2019 (para o emprego e desemprego), e de United Nations Development Programme (UNDP) (para anos de escolaridade e índice de desenvolvimento humano).</t>
  </si>
  <si>
    <t>Desemprego de longa duração (mais de um ano,% do desemprego total, 2018)</t>
  </si>
  <si>
    <t>Três principais países de emigração (fluxos de saída) e de imigração (fluxos de entrada) nos últimos seis anos (2013-2018).</t>
  </si>
  <si>
    <t xml:space="preserve">Três principais países de emigração (fluxos de saída) e de imigração (fluxos de entrada) nos últimos seis anos (2013-2018). </t>
  </si>
  <si>
    <t>Remessas entradas em percentagem do PIB (2017)</t>
  </si>
  <si>
    <t>29 de novembro de 2019.</t>
  </si>
  <si>
    <t>http://www.observatorioemigracao.pt/np4/7222</t>
  </si>
  <si>
    <t>Os valores de 2015 a 2018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</si>
</sst>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  <font>
      <b/>
      <sz val="9"/>
      <color theme="9"/>
      <name val="Arial"/>
      <family val="2"/>
    </font>
    <font>
      <sz val="8"/>
      <color theme="9"/>
      <name val="Arial"/>
      <family val="2"/>
    </font>
    <font>
      <b/>
      <sz val="8"/>
      <color theme="9"/>
      <name val="Arial"/>
      <family val="2"/>
    </font>
    <font>
      <sz val="10"/>
      <color indexed="8"/>
      <name val="MS Sans Serif"/>
      <family val="2"/>
    </font>
    <font>
      <sz val="11"/>
      <color theme="9"/>
      <name val="Calibri"/>
      <family val="2"/>
      <scheme val="minor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/>
    <xf numFmtId="0" fontId="24" fillId="0" borderId="0"/>
    <xf numFmtId="0" fontId="25" fillId="0" borderId="0"/>
    <xf numFmtId="0" fontId="24" fillId="0" borderId="0"/>
    <xf numFmtId="0" fontId="21" fillId="0" borderId="0" applyNumberFormat="0" applyFill="0" applyBorder="0" applyProtection="0">
      <alignment horizontal="left" vertical="center" wrapText="1"/>
    </xf>
    <xf numFmtId="166" fontId="21" fillId="0" borderId="1" applyFill="0" applyProtection="0">
      <alignment horizontal="right" vertical="center" wrapText="1"/>
    </xf>
    <xf numFmtId="168" fontId="21" fillId="0" borderId="0" applyFill="0" applyBorder="0" applyProtection="0">
      <alignment horizontal="right" vertical="center" wrapText="1"/>
    </xf>
    <xf numFmtId="167" fontId="21" fillId="0" borderId="2" applyFill="0" applyProtection="0">
      <alignment horizontal="right" vertical="center" wrapText="1"/>
    </xf>
    <xf numFmtId="169" fontId="21" fillId="0" borderId="3" applyFill="0" applyProtection="0">
      <alignment horizontal="right" vertical="center" wrapText="1"/>
    </xf>
    <xf numFmtId="0" fontId="43" fillId="0" borderId="0"/>
  </cellStyleXfs>
  <cellXfs count="438">
    <xf numFmtId="0" fontId="0" fillId="0" borderId="0" xfId="0"/>
    <xf numFmtId="3" fontId="25" fillId="0" borderId="0" xfId="0" applyNumberFormat="1" applyFont="1" applyAlignment="1">
      <alignment vertical="center"/>
    </xf>
    <xf numFmtId="3" fontId="16" fillId="2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5" fillId="0" borderId="0" xfId="0" applyNumberFormat="1" applyFont="1" applyAlignment="1">
      <alignment horizontal="left" vertical="center" indent="1"/>
    </xf>
    <xf numFmtId="3" fontId="25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vertical="center" indent="1"/>
    </xf>
    <xf numFmtId="3" fontId="16" fillId="0" borderId="0" xfId="0" applyNumberFormat="1" applyFont="1" applyFill="1" applyBorder="1" applyAlignment="1">
      <alignment horizontal="left" vertical="center" indent="1"/>
    </xf>
    <xf numFmtId="3" fontId="27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3" fontId="25" fillId="0" borderId="0" xfId="0" applyNumberFormat="1" applyFont="1" applyAlignment="1">
      <alignment horizontal="left" indent="1"/>
    </xf>
    <xf numFmtId="14" fontId="25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5" fillId="0" borderId="0" xfId="0" applyNumberFormat="1" applyFont="1" applyAlignment="1"/>
    <xf numFmtId="3" fontId="27" fillId="0" borderId="0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0" fontId="0" fillId="3" borderId="0" xfId="0" applyFill="1"/>
    <xf numFmtId="3" fontId="25" fillId="3" borderId="0" xfId="0" applyNumberFormat="1" applyFont="1" applyFill="1" applyAlignment="1">
      <alignment vertical="center"/>
    </xf>
    <xf numFmtId="14" fontId="25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5" fillId="3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0" fillId="3" borderId="0" xfId="0" applyNumberFormat="1" applyFont="1" applyFill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1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7" fillId="0" borderId="0" xfId="0" applyNumberFormat="1" applyFont="1" applyAlignment="1">
      <alignment horizontal="right" vertical="top" indent="1"/>
    </xf>
    <xf numFmtId="3" fontId="25" fillId="0" borderId="0" xfId="0" applyNumberFormat="1" applyFont="1" applyFill="1" applyAlignment="1">
      <alignment vertical="center"/>
    </xf>
    <xf numFmtId="0" fontId="0" fillId="0" borderId="0" xfId="0" applyFill="1"/>
    <xf numFmtId="0" fontId="25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0" fontId="33" fillId="0" borderId="0" xfId="1" applyFont="1" applyBorder="1" applyAlignment="1">
      <alignment horizontal="right" vertical="center" indent="1"/>
    </xf>
    <xf numFmtId="0" fontId="33" fillId="0" borderId="0" xfId="0" applyFont="1" applyFill="1" applyAlignment="1">
      <alignment horizontal="left" vertical="top"/>
    </xf>
    <xf numFmtId="0" fontId="33" fillId="0" borderId="0" xfId="1" applyFont="1" applyFill="1" applyAlignment="1">
      <alignment horizontal="left" vertical="top"/>
    </xf>
    <xf numFmtId="0" fontId="33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6" fillId="2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indent="1"/>
    </xf>
    <xf numFmtId="0" fontId="33" fillId="2" borderId="0" xfId="0" applyFont="1" applyFill="1" applyBorder="1" applyAlignment="1">
      <alignment horizontal="left" vertical="center" indent="1"/>
    </xf>
    <xf numFmtId="1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indent="1"/>
    </xf>
    <xf numFmtId="3" fontId="27" fillId="0" borderId="0" xfId="0" applyNumberFormat="1" applyFont="1" applyFill="1" applyAlignment="1">
      <alignment horizontal="left" indent="1"/>
    </xf>
    <xf numFmtId="3" fontId="27" fillId="0" borderId="0" xfId="0" applyNumberFormat="1" applyFont="1" applyFill="1" applyAlignment="1">
      <alignment horizontal="left"/>
    </xf>
    <xf numFmtId="3" fontId="16" fillId="2" borderId="5" xfId="0" applyNumberFormat="1" applyFont="1" applyFill="1" applyBorder="1" applyAlignment="1">
      <alignment horizontal="right" vertical="center" indent="4"/>
    </xf>
    <xf numFmtId="3" fontId="25" fillId="0" borderId="0" xfId="0" applyNumberFormat="1" applyFont="1" applyAlignment="1">
      <alignment horizontal="right" vertical="center" indent="1"/>
    </xf>
    <xf numFmtId="3" fontId="16" fillId="0" borderId="6" xfId="0" applyNumberFormat="1" applyFont="1" applyFill="1" applyBorder="1" applyAlignment="1">
      <alignment horizontal="left" vertical="center" indent="1"/>
    </xf>
    <xf numFmtId="3" fontId="15" fillId="0" borderId="7" xfId="0" applyNumberFormat="1" applyFont="1" applyBorder="1" applyAlignment="1">
      <alignment horizontal="center" vertical="center" wrapText="1"/>
    </xf>
    <xf numFmtId="3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7" fillId="3" borderId="4" xfId="0" applyNumberFormat="1" applyFont="1" applyFill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wrapText="1" indent="1"/>
    </xf>
    <xf numFmtId="1" fontId="16" fillId="2" borderId="8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right" vertical="center" indent="4"/>
    </xf>
    <xf numFmtId="3" fontId="15" fillId="0" borderId="13" xfId="0" applyNumberFormat="1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0" fontId="27" fillId="3" borderId="0" xfId="0" applyFont="1" applyFill="1" applyAlignment="1">
      <alignment horizontal="right" vertical="top" indent="1"/>
    </xf>
    <xf numFmtId="3" fontId="25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left" vertical="center" indent="1"/>
    </xf>
    <xf numFmtId="3" fontId="15" fillId="0" borderId="2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left" vertical="center" indent="1"/>
    </xf>
    <xf numFmtId="3" fontId="15" fillId="3" borderId="0" xfId="0" applyNumberFormat="1" applyFont="1" applyFill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3" fontId="15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3" fontId="1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>
      <alignment horizontal="center" vertical="center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165" fontId="25" fillId="0" borderId="0" xfId="0" applyNumberFormat="1" applyFont="1" applyFill="1" applyBorder="1" applyAlignment="1">
      <alignment horizontal="right" vertical="center" indent="8"/>
    </xf>
    <xf numFmtId="165" fontId="16" fillId="0" borderId="0" xfId="0" applyNumberFormat="1" applyFont="1" applyFill="1" applyBorder="1" applyAlignment="1">
      <alignment horizontal="right" vertical="center" indent="8"/>
    </xf>
    <xf numFmtId="3" fontId="16" fillId="2" borderId="8" xfId="0" applyNumberFormat="1" applyFont="1" applyFill="1" applyBorder="1" applyAlignment="1">
      <alignment horizontal="right" vertical="center" wrapText="1" indent="4"/>
    </xf>
    <xf numFmtId="3" fontId="16" fillId="0" borderId="0" xfId="0" applyNumberFormat="1" applyFont="1" applyFill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right" vertical="center" indent="4"/>
    </xf>
    <xf numFmtId="3" fontId="16" fillId="2" borderId="13" xfId="0" applyNumberFormat="1" applyFont="1" applyFill="1" applyBorder="1" applyAlignment="1">
      <alignment horizontal="right" vertical="center" wrapText="1" indent="4"/>
    </xf>
    <xf numFmtId="3" fontId="16" fillId="2" borderId="14" xfId="0" applyNumberFormat="1" applyFont="1" applyFill="1" applyBorder="1" applyAlignment="1">
      <alignment horizontal="right" vertical="center" wrapText="1" indent="4"/>
    </xf>
    <xf numFmtId="3" fontId="16" fillId="0" borderId="1" xfId="0" applyNumberFormat="1" applyFont="1" applyFill="1" applyBorder="1" applyAlignment="1">
      <alignment horizontal="right" vertical="center" indent="4"/>
    </xf>
    <xf numFmtId="3" fontId="16" fillId="2" borderId="1" xfId="0" applyNumberFormat="1" applyFont="1" applyFill="1" applyBorder="1" applyAlignment="1">
      <alignment horizontal="right" vertical="center" indent="4"/>
    </xf>
    <xf numFmtId="3" fontId="15" fillId="0" borderId="8" xfId="0" applyNumberFormat="1" applyFont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horizontal="left" vertical="top" wrapText="1"/>
    </xf>
    <xf numFmtId="0" fontId="16" fillId="0" borderId="0" xfId="1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center" indent="1"/>
    </xf>
    <xf numFmtId="3" fontId="25" fillId="0" borderId="0" xfId="0" applyNumberFormat="1" applyFont="1" applyFill="1" applyAlignment="1">
      <alignment horizontal="left" vertical="center" indent="1"/>
    </xf>
    <xf numFmtId="3" fontId="25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26" fillId="0" borderId="0" xfId="0" applyFont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3" fontId="25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top" indent="1"/>
    </xf>
    <xf numFmtId="0" fontId="27" fillId="0" borderId="0" xfId="0" applyFont="1" applyAlignment="1">
      <alignment horizontal="right" vertical="top" indent="1"/>
    </xf>
    <xf numFmtId="0" fontId="16" fillId="0" borderId="0" xfId="0" applyFont="1" applyAlignment="1">
      <alignment horizontal="left" vertical="center" wrapText="1"/>
    </xf>
    <xf numFmtId="164" fontId="13" fillId="0" borderId="0" xfId="0" applyNumberFormat="1" applyFont="1"/>
    <xf numFmtId="0" fontId="13" fillId="3" borderId="0" xfId="0" applyFont="1" applyFill="1" applyAlignment="1">
      <alignment vertical="top"/>
    </xf>
    <xf numFmtId="3" fontId="15" fillId="0" borderId="7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vertical="center"/>
    </xf>
    <xf numFmtId="3" fontId="12" fillId="3" borderId="0" xfId="0" applyNumberFormat="1" applyFont="1" applyFill="1" applyAlignment="1">
      <alignment vertical="center"/>
    </xf>
    <xf numFmtId="0" fontId="12" fillId="3" borderId="0" xfId="0" applyFont="1" applyFill="1"/>
    <xf numFmtId="0" fontId="12" fillId="0" borderId="0" xfId="0" applyFont="1" applyFill="1"/>
    <xf numFmtId="0" fontId="12" fillId="0" borderId="0" xfId="0" applyFont="1"/>
    <xf numFmtId="3" fontId="3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33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center"/>
    </xf>
    <xf numFmtId="3" fontId="16" fillId="0" borderId="0" xfId="1" applyNumberFormat="1" applyFont="1" applyFill="1" applyBorder="1" applyAlignment="1">
      <alignment horizontal="left" vertical="top" wrapText="1" indent="1"/>
    </xf>
    <xf numFmtId="0" fontId="16" fillId="0" borderId="0" xfId="1" applyFont="1" applyBorder="1" applyAlignment="1">
      <alignment horizontal="left" vertical="top" wrapText="1" indent="1"/>
    </xf>
    <xf numFmtId="1" fontId="16" fillId="3" borderId="1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right" vertical="center" indent="4"/>
    </xf>
    <xf numFmtId="3" fontId="16" fillId="3" borderId="1" xfId="0" applyNumberFormat="1" applyFont="1" applyFill="1" applyBorder="1" applyAlignment="1">
      <alignment horizontal="right" vertical="center" indent="4"/>
    </xf>
    <xf numFmtId="3" fontId="39" fillId="0" borderId="0" xfId="0" applyNumberFormat="1" applyFont="1" applyFill="1" applyBorder="1" applyAlignment="1">
      <alignment horizontal="right" vertical="center" indent="4"/>
    </xf>
    <xf numFmtId="0" fontId="10" fillId="2" borderId="14" xfId="0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right" vertical="center" indent="2"/>
    </xf>
    <xf numFmtId="3" fontId="33" fillId="2" borderId="0" xfId="0" applyNumberFormat="1" applyFont="1" applyFill="1" applyBorder="1" applyAlignment="1">
      <alignment horizontal="left" vertical="center" inden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33" fillId="0" borderId="0" xfId="1" applyFont="1" applyBorder="1" applyAlignment="1">
      <alignment horizontal="right" vertical="center" indent="1"/>
    </xf>
    <xf numFmtId="0" fontId="33" fillId="0" borderId="0" xfId="1" applyFont="1" applyBorder="1" applyAlignment="1">
      <alignment horizontal="right" vertical="center" indent="1"/>
    </xf>
    <xf numFmtId="0" fontId="27" fillId="0" borderId="3" xfId="0" applyFont="1" applyBorder="1" applyAlignment="1">
      <alignment horizontal="left" vertical="center" wrapText="1" indent="1"/>
    </xf>
    <xf numFmtId="3" fontId="15" fillId="0" borderId="3" xfId="0" quotePrefix="1" applyNumberFormat="1" applyFont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left" vertical="center" wrapText="1" indent="1"/>
    </xf>
    <xf numFmtId="164" fontId="16" fillId="0" borderId="0" xfId="0" applyNumberFormat="1" applyFont="1" applyFill="1" applyBorder="1" applyAlignment="1">
      <alignment horizontal="center" vertical="center" wrapText="1"/>
    </xf>
    <xf numFmtId="9" fontId="16" fillId="2" borderId="0" xfId="0" applyNumberFormat="1" applyFont="1" applyFill="1" applyBorder="1" applyAlignment="1">
      <alignment horizontal="right" vertical="center" wrapText="1" indent="8"/>
    </xf>
    <xf numFmtId="3" fontId="16" fillId="0" borderId="0" xfId="0" applyNumberFormat="1" applyFont="1" applyFill="1" applyBorder="1" applyAlignment="1">
      <alignment horizontal="left" vertical="center" wrapText="1" indent="1"/>
    </xf>
    <xf numFmtId="9" fontId="16" fillId="0" borderId="0" xfId="0" applyNumberFormat="1" applyFont="1" applyFill="1" applyBorder="1" applyAlignment="1">
      <alignment horizontal="right" vertical="center" wrapText="1" indent="8"/>
    </xf>
    <xf numFmtId="164" fontId="7" fillId="2" borderId="0" xfId="0" applyNumberFormat="1" applyFont="1" applyFill="1" applyAlignment="1">
      <alignment horizontal="center" vertical="center"/>
    </xf>
    <xf numFmtId="3" fontId="15" fillId="0" borderId="8" xfId="0" applyNumberFormat="1" applyFont="1" applyFill="1" applyBorder="1" applyAlignment="1">
      <alignment horizontal="left" vertical="center" wrapText="1" indent="1"/>
    </xf>
    <xf numFmtId="164" fontId="16" fillId="0" borderId="8" xfId="0" applyNumberFormat="1" applyFont="1" applyFill="1" applyBorder="1" applyAlignment="1">
      <alignment horizontal="right" vertical="center" wrapText="1" indent="8"/>
    </xf>
    <xf numFmtId="164" fontId="7" fillId="0" borderId="0" xfId="0" applyNumberFormat="1" applyFont="1" applyFill="1" applyAlignment="1">
      <alignment horizontal="center" vertical="center"/>
    </xf>
    <xf numFmtId="3" fontId="15" fillId="0" borderId="8" xfId="0" applyNumberFormat="1" applyFont="1" applyFill="1" applyBorder="1" applyAlignment="1">
      <alignment horizontal="left" vertical="center" indent="1"/>
    </xf>
    <xf numFmtId="164" fontId="16" fillId="0" borderId="8" xfId="0" applyNumberFormat="1" applyFont="1" applyFill="1" applyBorder="1" applyAlignment="1">
      <alignment horizontal="right" vertical="center" indent="8"/>
    </xf>
    <xf numFmtId="9" fontId="16" fillId="2" borderId="0" xfId="0" applyNumberFormat="1" applyFont="1" applyFill="1" applyBorder="1" applyAlignment="1">
      <alignment horizontal="right" vertical="center" indent="8"/>
    </xf>
    <xf numFmtId="9" fontId="16" fillId="0" borderId="0" xfId="0" applyNumberFormat="1" applyFont="1" applyFill="1" applyBorder="1" applyAlignment="1">
      <alignment horizontal="right" vertical="center" indent="8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left" vertical="center" indent="1"/>
    </xf>
    <xf numFmtId="164" fontId="16" fillId="0" borderId="0" xfId="0" applyNumberFormat="1" applyFont="1" applyFill="1" applyBorder="1" applyAlignment="1">
      <alignment horizontal="right" vertical="center" indent="8"/>
    </xf>
    <xf numFmtId="3" fontId="16" fillId="0" borderId="3" xfId="0" applyNumberFormat="1" applyFont="1" applyFill="1" applyBorder="1" applyAlignment="1">
      <alignment horizontal="left" vertical="center" indent="1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3" fontId="16" fillId="2" borderId="0" xfId="0" applyNumberFormat="1" applyFont="1" applyFill="1" applyBorder="1" applyAlignment="1">
      <alignment horizontal="right" vertical="center" wrapText="1" indent="1"/>
    </xf>
    <xf numFmtId="3" fontId="16" fillId="2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 indent="1"/>
    </xf>
    <xf numFmtId="3" fontId="16" fillId="0" borderId="0" xfId="0" applyNumberFormat="1" applyFont="1" applyBorder="1" applyAlignment="1">
      <alignment vertical="center"/>
    </xf>
    <xf numFmtId="3" fontId="16" fillId="2" borderId="0" xfId="0" applyNumberFormat="1" applyFont="1" applyFill="1" applyBorder="1" applyAlignment="1">
      <alignment horizontal="right" vertical="center" indent="1"/>
    </xf>
    <xf numFmtId="3" fontId="16" fillId="0" borderId="0" xfId="0" applyNumberFormat="1" applyFont="1" applyBorder="1" applyAlignment="1">
      <alignment horizontal="left" vertical="center"/>
    </xf>
    <xf numFmtId="3" fontId="16" fillId="2" borderId="0" xfId="0" applyNumberFormat="1" applyFont="1" applyFill="1" applyBorder="1" applyAlignment="1">
      <alignment horizontal="left" vertical="center"/>
    </xf>
    <xf numFmtId="1" fontId="16" fillId="3" borderId="0" xfId="0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right" vertical="center" indent="1"/>
    </xf>
    <xf numFmtId="3" fontId="16" fillId="3" borderId="0" xfId="0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3" fontId="25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top"/>
    </xf>
    <xf numFmtId="0" fontId="25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Border="1"/>
    <xf numFmtId="165" fontId="41" fillId="0" borderId="0" xfId="0" applyNumberFormat="1" applyFont="1" applyFill="1" applyAlignment="1">
      <alignment horizontal="right" vertical="center" indent="8"/>
    </xf>
    <xf numFmtId="165" fontId="41" fillId="0" borderId="0" xfId="0" applyNumberFormat="1" applyFont="1" applyFill="1" applyBorder="1" applyAlignment="1">
      <alignment horizontal="right" vertical="center" indent="8"/>
    </xf>
    <xf numFmtId="0" fontId="36" fillId="0" borderId="0" xfId="0" applyFont="1" applyFill="1" applyBorder="1" applyAlignment="1">
      <alignment horizontal="center"/>
    </xf>
    <xf numFmtId="3" fontId="17" fillId="0" borderId="0" xfId="1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/>
    </xf>
    <xf numFmtId="14" fontId="25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indent="1"/>
    </xf>
    <xf numFmtId="165" fontId="42" fillId="0" borderId="0" xfId="0" applyNumberFormat="1" applyFont="1" applyFill="1" applyBorder="1" applyAlignment="1">
      <alignment horizontal="right" vertical="center" indent="8"/>
    </xf>
    <xf numFmtId="0" fontId="41" fillId="0" borderId="0" xfId="0" applyFont="1"/>
    <xf numFmtId="165" fontId="41" fillId="0" borderId="0" xfId="0" applyNumberFormat="1" applyFont="1"/>
    <xf numFmtId="0" fontId="42" fillId="0" borderId="0" xfId="0" applyFont="1"/>
    <xf numFmtId="0" fontId="44" fillId="0" borderId="0" xfId="0" applyFont="1" applyAlignment="1">
      <alignment horizontal="left" vertical="center" indent="1"/>
    </xf>
    <xf numFmtId="165" fontId="41" fillId="0" borderId="0" xfId="0" applyNumberFormat="1" applyFont="1" applyAlignment="1">
      <alignment horizontal="right" vertical="center"/>
    </xf>
    <xf numFmtId="0" fontId="25" fillId="0" borderId="0" xfId="0" applyFont="1" applyFill="1" applyBorder="1" applyAlignment="1">
      <alignment horizontal="right" vertical="center" indent="2"/>
    </xf>
    <xf numFmtId="3" fontId="8" fillId="0" borderId="0" xfId="0" applyNumberFormat="1" applyFont="1" applyFill="1" applyBorder="1" applyAlignment="1" applyProtection="1">
      <alignment horizontal="left" vertical="center" indent="1"/>
      <protection locked="0"/>
    </xf>
    <xf numFmtId="164" fontId="16" fillId="0" borderId="0" xfId="0" applyNumberFormat="1" applyFont="1" applyFill="1" applyBorder="1" applyAlignment="1">
      <alignment horizontal="right" vertical="center" indent="5"/>
    </xf>
    <xf numFmtId="3" fontId="8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vertical="center" indent="1"/>
    </xf>
    <xf numFmtId="0" fontId="33" fillId="0" borderId="0" xfId="0" applyFont="1" applyFill="1" applyBorder="1" applyAlignment="1">
      <alignment horizontal="right" vertical="center" indent="2"/>
    </xf>
    <xf numFmtId="3" fontId="33" fillId="0" borderId="0" xfId="0" applyNumberFormat="1" applyFont="1" applyFill="1" applyBorder="1" applyAlignment="1">
      <alignment horizontal="left" vertical="center" indent="1"/>
    </xf>
    <xf numFmtId="164" fontId="33" fillId="0" borderId="0" xfId="0" applyNumberFormat="1" applyFont="1" applyFill="1" applyBorder="1" applyAlignment="1">
      <alignment horizontal="right" vertical="center" indent="5"/>
    </xf>
    <xf numFmtId="0" fontId="16" fillId="0" borderId="0" xfId="0" applyFont="1" applyFill="1" applyBorder="1" applyAlignment="1">
      <alignment horizontal="right" vertical="center" indent="2"/>
    </xf>
    <xf numFmtId="3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3" fontId="30" fillId="0" borderId="0" xfId="0" applyNumberFormat="1" applyFont="1" applyFill="1" applyAlignment="1">
      <alignment horizontal="center" vertical="center"/>
    </xf>
    <xf numFmtId="164" fontId="16" fillId="2" borderId="16" xfId="0" applyNumberFormat="1" applyFont="1" applyFill="1" applyBorder="1" applyAlignment="1">
      <alignment horizontal="right" vertical="center" wrapText="1" indent="3"/>
    </xf>
    <xf numFmtId="164" fontId="16" fillId="2" borderId="5" xfId="0" applyNumberFormat="1" applyFont="1" applyFill="1" applyBorder="1" applyAlignment="1">
      <alignment horizontal="right" vertical="center" wrapText="1" indent="3"/>
    </xf>
    <xf numFmtId="164" fontId="16" fillId="2" borderId="0" xfId="0" applyNumberFormat="1" applyFont="1" applyFill="1" applyBorder="1" applyAlignment="1">
      <alignment horizontal="right" vertical="center" wrapText="1" indent="3"/>
    </xf>
    <xf numFmtId="164" fontId="16" fillId="2" borderId="0" xfId="0" applyNumberFormat="1" applyFont="1" applyFill="1" applyBorder="1" applyAlignment="1">
      <alignment horizontal="right" vertical="center" wrapText="1" indent="2"/>
    </xf>
    <xf numFmtId="164" fontId="16" fillId="0" borderId="16" xfId="0" applyNumberFormat="1" applyFont="1" applyFill="1" applyBorder="1" applyAlignment="1">
      <alignment horizontal="right" vertical="center" indent="3"/>
    </xf>
    <xf numFmtId="164" fontId="16" fillId="0" borderId="5" xfId="0" applyNumberFormat="1" applyFont="1" applyFill="1" applyBorder="1" applyAlignment="1">
      <alignment horizontal="right" vertical="center" indent="3"/>
    </xf>
    <xf numFmtId="164" fontId="16" fillId="0" borderId="0" xfId="0" applyNumberFormat="1" applyFont="1" applyFill="1" applyBorder="1" applyAlignment="1">
      <alignment horizontal="right" vertical="center" indent="3"/>
    </xf>
    <xf numFmtId="164" fontId="16" fillId="0" borderId="0" xfId="0" applyNumberFormat="1" applyFont="1" applyFill="1" applyBorder="1" applyAlignment="1">
      <alignment horizontal="right" vertical="center" indent="2"/>
    </xf>
    <xf numFmtId="164" fontId="16" fillId="2" borderId="16" xfId="0" applyNumberFormat="1" applyFont="1" applyFill="1" applyBorder="1" applyAlignment="1">
      <alignment horizontal="right" vertical="center" indent="3"/>
    </xf>
    <xf numFmtId="164" fontId="16" fillId="2" borderId="5" xfId="0" applyNumberFormat="1" applyFont="1" applyFill="1" applyBorder="1" applyAlignment="1">
      <alignment horizontal="right" vertical="center" indent="3"/>
    </xf>
    <xf numFmtId="164" fontId="16" fillId="2" borderId="0" xfId="0" applyNumberFormat="1" applyFont="1" applyFill="1" applyBorder="1" applyAlignment="1">
      <alignment horizontal="right" vertical="center" indent="3"/>
    </xf>
    <xf numFmtId="164" fontId="16" fillId="2" borderId="0" xfId="0" applyNumberFormat="1" applyFont="1" applyFill="1" applyBorder="1" applyAlignment="1">
      <alignment horizontal="right" vertical="center" indent="2"/>
    </xf>
    <xf numFmtId="3" fontId="16" fillId="0" borderId="17" xfId="0" applyNumberFormat="1" applyFont="1" applyFill="1" applyBorder="1" applyAlignment="1">
      <alignment horizontal="right" vertical="center" indent="3"/>
    </xf>
    <xf numFmtId="3" fontId="16" fillId="0" borderId="9" xfId="0" applyNumberFormat="1" applyFont="1" applyFill="1" applyBorder="1" applyAlignment="1">
      <alignment horizontal="right" vertical="center" indent="3"/>
    </xf>
    <xf numFmtId="3" fontId="16" fillId="0" borderId="6" xfId="0" applyNumberFormat="1" applyFont="1" applyFill="1" applyBorder="1" applyAlignment="1">
      <alignment horizontal="right" vertical="center" indent="3"/>
    </xf>
    <xf numFmtId="3" fontId="16" fillId="0" borderId="6" xfId="0" applyNumberFormat="1" applyFont="1" applyFill="1" applyBorder="1" applyAlignment="1">
      <alignment horizontal="right" vertical="center" indent="2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2" borderId="25" xfId="0" applyNumberFormat="1" applyFont="1" applyFill="1" applyBorder="1" applyAlignment="1">
      <alignment horizontal="right" vertical="center" indent="2"/>
    </xf>
    <xf numFmtId="3" fontId="16" fillId="2" borderId="5" xfId="0" applyNumberFormat="1" applyFont="1" applyFill="1" applyBorder="1" applyAlignment="1">
      <alignment horizontal="right" vertical="center" indent="2"/>
    </xf>
    <xf numFmtId="3" fontId="16" fillId="2" borderId="0" xfId="0" applyNumberFormat="1" applyFont="1" applyFill="1" applyBorder="1" applyAlignment="1">
      <alignment horizontal="right" vertical="center" indent="2"/>
    </xf>
    <xf numFmtId="3" fontId="16" fillId="2" borderId="1" xfId="0" applyNumberFormat="1" applyFont="1" applyFill="1" applyBorder="1" applyAlignment="1">
      <alignment horizontal="right" vertical="center" indent="2"/>
    </xf>
    <xf numFmtId="164" fontId="16" fillId="0" borderId="16" xfId="0" applyNumberFormat="1" applyFont="1" applyFill="1" applyBorder="1" applyAlignment="1">
      <alignment horizontal="right" vertical="center" indent="2"/>
    </xf>
    <xf numFmtId="164" fontId="16" fillId="0" borderId="5" xfId="0" applyNumberFormat="1" applyFont="1" applyFill="1" applyBorder="1" applyAlignment="1">
      <alignment horizontal="right" vertical="center" indent="2"/>
    </xf>
    <xf numFmtId="164" fontId="16" fillId="0" borderId="1" xfId="0" applyNumberFormat="1" applyFont="1" applyFill="1" applyBorder="1" applyAlignment="1">
      <alignment horizontal="right" vertical="center" indent="2"/>
    </xf>
    <xf numFmtId="164" fontId="16" fillId="2" borderId="16" xfId="0" applyNumberFormat="1" applyFont="1" applyFill="1" applyBorder="1" applyAlignment="1">
      <alignment horizontal="right" vertical="center" indent="2"/>
    </xf>
    <xf numFmtId="164" fontId="16" fillId="2" borderId="5" xfId="0" applyNumberFormat="1" applyFont="1" applyFill="1" applyBorder="1" applyAlignment="1">
      <alignment horizontal="right" vertical="center" indent="2"/>
    </xf>
    <xf numFmtId="164" fontId="16" fillId="2" borderId="1" xfId="0" applyNumberFormat="1" applyFont="1" applyFill="1" applyBorder="1" applyAlignment="1">
      <alignment horizontal="right" vertical="center" indent="2"/>
    </xf>
    <xf numFmtId="3" fontId="16" fillId="0" borderId="16" xfId="0" applyNumberFormat="1" applyFont="1" applyFill="1" applyBorder="1" applyAlignment="1">
      <alignment horizontal="right" vertical="center" indent="2"/>
    </xf>
    <xf numFmtId="3" fontId="16" fillId="0" borderId="5" xfId="0" applyNumberFormat="1" applyFont="1" applyFill="1" applyBorder="1" applyAlignment="1">
      <alignment horizontal="right" vertical="center" indent="2"/>
    </xf>
    <xf numFmtId="3" fontId="16" fillId="0" borderId="0" xfId="0" applyNumberFormat="1" applyFont="1" applyFill="1" applyBorder="1" applyAlignment="1">
      <alignment horizontal="right" vertical="center" indent="2"/>
    </xf>
    <xf numFmtId="3" fontId="16" fillId="0" borderId="1" xfId="0" applyNumberFormat="1" applyFont="1" applyFill="1" applyBorder="1" applyAlignment="1">
      <alignment horizontal="right" vertical="center" indent="2"/>
    </xf>
    <xf numFmtId="165" fontId="16" fillId="2" borderId="15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 indent="2"/>
    </xf>
    <xf numFmtId="3" fontId="16" fillId="2" borderId="0" xfId="0" applyNumberFormat="1" applyFont="1" applyFill="1" applyBorder="1" applyAlignment="1" applyProtection="1">
      <alignment horizontal="left" vertical="center" indent="1"/>
      <protection locked="0"/>
    </xf>
    <xf numFmtId="164" fontId="16" fillId="2" borderId="0" xfId="0" applyNumberFormat="1" applyFont="1" applyFill="1" applyBorder="1" applyAlignment="1">
      <alignment horizontal="right" vertical="center" indent="5"/>
    </xf>
    <xf numFmtId="0" fontId="16" fillId="3" borderId="0" xfId="0" applyFont="1" applyFill="1" applyBorder="1" applyAlignment="1">
      <alignment horizontal="right" vertical="center" indent="2"/>
    </xf>
    <xf numFmtId="164" fontId="16" fillId="3" borderId="0" xfId="0" applyNumberFormat="1" applyFont="1" applyFill="1" applyBorder="1" applyAlignment="1">
      <alignment horizontal="right" vertical="center" indent="5"/>
    </xf>
    <xf numFmtId="0" fontId="16" fillId="3" borderId="6" xfId="0" applyFont="1" applyFill="1" applyBorder="1" applyAlignment="1">
      <alignment horizontal="right" vertical="center" indent="2"/>
    </xf>
    <xf numFmtId="3" fontId="16" fillId="3" borderId="6" xfId="0" applyNumberFormat="1" applyFont="1" applyFill="1" applyBorder="1" applyAlignment="1">
      <alignment horizontal="left" vertical="center" indent="1"/>
    </xf>
    <xf numFmtId="164" fontId="16" fillId="3" borderId="6" xfId="0" applyNumberFormat="1" applyFont="1" applyFill="1" applyBorder="1" applyAlignment="1">
      <alignment horizontal="right" vertical="center" indent="5"/>
    </xf>
    <xf numFmtId="164" fontId="33" fillId="2" borderId="0" xfId="0" applyNumberFormat="1" applyFont="1" applyFill="1" applyBorder="1" applyAlignment="1">
      <alignment horizontal="right" vertical="center" indent="5"/>
    </xf>
    <xf numFmtId="165" fontId="33" fillId="2" borderId="0" xfId="0" applyNumberFormat="1" applyFont="1" applyFill="1" applyBorder="1" applyAlignment="1">
      <alignment horizontal="right" vertical="center" indent="8"/>
    </xf>
    <xf numFmtId="165" fontId="33" fillId="2" borderId="0" xfId="0" applyNumberFormat="1" applyFont="1" applyFill="1" applyAlignment="1">
      <alignment horizontal="right" vertical="center" indent="8"/>
    </xf>
    <xf numFmtId="165" fontId="16" fillId="0" borderId="0" xfId="0" applyNumberFormat="1" applyFont="1" applyFill="1" applyAlignment="1">
      <alignment horizontal="right" vertical="center" indent="8"/>
    </xf>
    <xf numFmtId="0" fontId="16" fillId="2" borderId="0" xfId="0" applyFont="1" applyFill="1" applyBorder="1" applyAlignment="1">
      <alignment horizontal="left" vertical="center" indent="1"/>
    </xf>
    <xf numFmtId="165" fontId="16" fillId="2" borderId="0" xfId="0" applyNumberFormat="1" applyFont="1" applyFill="1" applyBorder="1" applyAlignment="1">
      <alignment horizontal="right" vertical="center" indent="8"/>
    </xf>
    <xf numFmtId="165" fontId="16" fillId="2" borderId="0" xfId="0" applyNumberFormat="1" applyFont="1" applyFill="1" applyAlignment="1">
      <alignment horizontal="right" vertical="center" indent="8"/>
    </xf>
    <xf numFmtId="0" fontId="16" fillId="2" borderId="6" xfId="0" applyFont="1" applyFill="1" applyBorder="1" applyAlignment="1">
      <alignment horizontal="left" vertical="center" indent="1"/>
    </xf>
    <xf numFmtId="165" fontId="16" fillId="2" borderId="6" xfId="0" applyNumberFormat="1" applyFont="1" applyFill="1" applyBorder="1" applyAlignment="1">
      <alignment horizontal="right" vertical="center" indent="8"/>
    </xf>
    <xf numFmtId="0" fontId="15" fillId="0" borderId="0" xfId="0" applyFont="1" applyFill="1" applyAlignment="1">
      <alignment horizontal="left" vertical="top" indent="1"/>
    </xf>
    <xf numFmtId="3" fontId="16" fillId="0" borderId="0" xfId="0" applyNumberFormat="1" applyFont="1" applyFill="1" applyAlignment="1">
      <alignment vertical="center"/>
    </xf>
    <xf numFmtId="0" fontId="32" fillId="0" borderId="0" xfId="0" applyFont="1" applyFill="1"/>
    <xf numFmtId="3" fontId="16" fillId="0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0" fontId="32" fillId="0" borderId="0" xfId="0" applyFont="1"/>
    <xf numFmtId="1" fontId="16" fillId="3" borderId="6" xfId="0" applyNumberFormat="1" applyFont="1" applyFill="1" applyBorder="1" applyAlignment="1">
      <alignment horizontal="center" vertical="center"/>
    </xf>
    <xf numFmtId="3" fontId="16" fillId="3" borderId="9" xfId="0" applyNumberFormat="1" applyFont="1" applyFill="1" applyBorder="1" applyAlignment="1">
      <alignment horizontal="right" vertical="center" indent="4"/>
    </xf>
    <xf numFmtId="3" fontId="16" fillId="3" borderId="6" xfId="0" applyNumberFormat="1" applyFont="1" applyFill="1" applyBorder="1" applyAlignment="1">
      <alignment horizontal="right" vertical="center" indent="4"/>
    </xf>
    <xf numFmtId="3" fontId="16" fillId="3" borderId="15" xfId="0" applyNumberFormat="1" applyFont="1" applyFill="1" applyBorder="1" applyAlignment="1">
      <alignment horizontal="right" vertical="center" indent="4"/>
    </xf>
    <xf numFmtId="3" fontId="16" fillId="3" borderId="9" xfId="0" applyNumberFormat="1" applyFont="1" applyFill="1" applyBorder="1" applyAlignment="1">
      <alignment horizontal="right" vertical="center" indent="1"/>
    </xf>
    <xf numFmtId="3" fontId="16" fillId="3" borderId="6" xfId="0" applyNumberFormat="1" applyFont="1" applyFill="1" applyBorder="1" applyAlignment="1">
      <alignment vertical="center"/>
    </xf>
    <xf numFmtId="3" fontId="16" fillId="3" borderId="6" xfId="0" applyNumberFormat="1" applyFont="1" applyFill="1" applyBorder="1" applyAlignment="1">
      <alignment horizontal="right" vertical="center" indent="1"/>
    </xf>
    <xf numFmtId="0" fontId="10" fillId="2" borderId="6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right" vertical="center" wrapText="1" indent="3"/>
    </xf>
    <xf numFmtId="164" fontId="16" fillId="0" borderId="1" xfId="0" applyNumberFormat="1" applyFont="1" applyFill="1" applyBorder="1" applyAlignment="1">
      <alignment horizontal="right" vertical="center" indent="3"/>
    </xf>
    <xf numFmtId="164" fontId="16" fillId="2" borderId="1" xfId="0" applyNumberFormat="1" applyFont="1" applyFill="1" applyBorder="1" applyAlignment="1">
      <alignment horizontal="right" vertical="center" indent="3"/>
    </xf>
    <xf numFmtId="3" fontId="16" fillId="0" borderId="15" xfId="0" applyNumberFormat="1" applyFont="1" applyFill="1" applyBorder="1" applyAlignment="1">
      <alignment horizontal="right" vertical="center" indent="3"/>
    </xf>
    <xf numFmtId="3" fontId="16" fillId="0" borderId="17" xfId="0" applyNumberFormat="1" applyFont="1" applyFill="1" applyBorder="1" applyAlignment="1">
      <alignment horizontal="right" vertical="center" indent="2"/>
    </xf>
    <xf numFmtId="3" fontId="16" fillId="0" borderId="9" xfId="0" applyNumberFormat="1" applyFont="1" applyFill="1" applyBorder="1" applyAlignment="1">
      <alignment horizontal="right" vertical="center" indent="2"/>
    </xf>
    <xf numFmtId="3" fontId="16" fillId="0" borderId="15" xfId="0" applyNumberFormat="1" applyFont="1" applyFill="1" applyBorder="1" applyAlignment="1">
      <alignment horizontal="right" vertical="center" indent="2"/>
    </xf>
    <xf numFmtId="3" fontId="16" fillId="0" borderId="0" xfId="0" applyNumberFormat="1" applyFont="1" applyFill="1" applyAlignment="1">
      <alignment horizontal="right" vertical="center" indent="1"/>
    </xf>
    <xf numFmtId="3" fontId="45" fillId="0" borderId="0" xfId="0" applyNumberFormat="1" applyFont="1" applyFill="1" applyAlignment="1">
      <alignment horizontal="right" vertical="center" wrapText="1" indent="1"/>
    </xf>
    <xf numFmtId="3" fontId="25" fillId="0" borderId="0" xfId="0" applyNumberFormat="1" applyFont="1" applyFill="1" applyAlignment="1">
      <alignment horizontal="right" vertical="center" indent="1"/>
    </xf>
    <xf numFmtId="3" fontId="25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 indent="1"/>
    </xf>
    <xf numFmtId="0" fontId="26" fillId="0" borderId="11" xfId="0" applyFont="1" applyBorder="1" applyAlignment="1">
      <alignment horizontal="left" vertical="center" wrapText="1" indent="1"/>
    </xf>
    <xf numFmtId="0" fontId="26" fillId="0" borderId="12" xfId="0" applyFont="1" applyBorder="1" applyAlignment="1">
      <alignment horizontal="left" vertical="center" wrapText="1" indent="1"/>
    </xf>
    <xf numFmtId="3" fontId="16" fillId="0" borderId="0" xfId="1" applyNumberFormat="1" applyFill="1" applyAlignment="1">
      <alignment horizontal="left" vertical="top" wrapText="1" indent="1"/>
    </xf>
    <xf numFmtId="0" fontId="16" fillId="0" borderId="0" xfId="1" applyAlignment="1">
      <alignment horizontal="left" vertical="top" wrapText="1" indent="1"/>
    </xf>
    <xf numFmtId="3" fontId="16" fillId="0" borderId="0" xfId="1" quotePrefix="1" applyNumberFormat="1" applyFont="1" applyFill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3" fontId="16" fillId="0" borderId="0" xfId="1" applyNumberFormat="1" applyFont="1" applyFill="1" applyAlignment="1">
      <alignment horizontal="left" vertical="top" wrapText="1"/>
    </xf>
    <xf numFmtId="3" fontId="16" fillId="0" borderId="0" xfId="1" applyNumberFormat="1" applyFill="1" applyBorder="1" applyAlignment="1">
      <alignment horizontal="left" vertical="top" wrapText="1" indent="1"/>
    </xf>
    <xf numFmtId="0" fontId="16" fillId="0" borderId="0" xfId="1" applyBorder="1" applyAlignment="1">
      <alignment horizontal="left" vertical="top" wrapText="1" indent="1"/>
    </xf>
    <xf numFmtId="3" fontId="16" fillId="0" borderId="0" xfId="1" applyNumberFormat="1" applyFont="1" applyFill="1" applyAlignment="1">
      <alignment horizontal="left" vertical="top" wrapText="1" indent="1"/>
    </xf>
    <xf numFmtId="0" fontId="16" fillId="0" borderId="0" xfId="1" applyFont="1" applyAlignment="1">
      <alignment horizontal="left" vertical="top" wrapText="1" indent="1"/>
    </xf>
    <xf numFmtId="3" fontId="16" fillId="0" borderId="0" xfId="1" quotePrefix="1" applyNumberFormat="1" applyFill="1" applyAlignment="1">
      <alignment horizontal="left" vertical="top" wrapText="1"/>
    </xf>
    <xf numFmtId="0" fontId="16" fillId="0" borderId="0" xfId="1" applyAlignment="1">
      <alignment horizontal="left" vertical="top" wrapText="1"/>
    </xf>
    <xf numFmtId="0" fontId="16" fillId="0" borderId="0" xfId="1" applyFill="1" applyBorder="1" applyAlignment="1">
      <alignment horizontal="left" vertical="top" wrapText="1" indent="1"/>
    </xf>
    <xf numFmtId="3" fontId="16" fillId="0" borderId="0" xfId="0" quotePrefix="1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16" fillId="0" borderId="0" xfId="1" applyFill="1" applyAlignment="1">
      <alignment horizontal="left" vertical="center" wrapText="1"/>
    </xf>
    <xf numFmtId="3" fontId="15" fillId="0" borderId="0" xfId="0" applyNumberFormat="1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3" fillId="0" borderId="0" xfId="0" quotePrefix="1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" fontId="35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5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5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16" fillId="0" borderId="0" xfId="0" applyNumberFormat="1" applyFont="1" applyAlignment="1">
      <alignment vertical="top" wrapText="1"/>
    </xf>
    <xf numFmtId="0" fontId="32" fillId="0" borderId="0" xfId="0" applyFont="1" applyAlignment="1">
      <alignment vertical="top" wrapText="1"/>
    </xf>
    <xf numFmtId="3" fontId="16" fillId="0" borderId="0" xfId="0" applyNumberFormat="1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3" fillId="0" borderId="0" xfId="1" applyFont="1" applyBorder="1" applyAlignment="1">
      <alignment horizontal="right" vertical="center" inden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7" fillId="0" borderId="1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16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left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5" fillId="3" borderId="6" xfId="0" applyNumberFormat="1" applyFont="1" applyFill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35" fillId="0" borderId="6" xfId="0" applyNumberFormat="1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32" fillId="0" borderId="6" xfId="0" applyFont="1" applyBorder="1" applyAlignment="1">
      <alignment horizontal="left" vertical="center" wrapText="1"/>
    </xf>
    <xf numFmtId="0" fontId="3" fillId="3" borderId="0" xfId="0" applyFont="1" applyFill="1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vertical="top"/>
    </xf>
    <xf numFmtId="3" fontId="19" fillId="0" borderId="0" xfId="0" applyNumberFormat="1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6" fillId="0" borderId="0" xfId="0" applyFont="1" applyAlignment="1">
      <alignment vertical="top" wrapText="1"/>
    </xf>
    <xf numFmtId="3" fontId="19" fillId="3" borderId="0" xfId="0" applyNumberFormat="1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1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Normal_CONSTANT" xfId="10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1.3'!$B$6:$B$23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'Quadro 1.3'!$F$6:$F$23</c:f>
              <c:numCache>
                <c:formatCode>#,##0</c:formatCode>
                <c:ptCount val="18"/>
                <c:pt idx="0">
                  <c:v>45000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115000</c:v>
                </c:pt>
                <c:pt idx="15">
                  <c:v>100000</c:v>
                </c:pt>
                <c:pt idx="16">
                  <c:v>85000</c:v>
                </c:pt>
                <c:pt idx="17">
                  <c:v>80000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76768"/>
        <c:axId val="223243648"/>
      </c:lineChart>
      <c:catAx>
        <c:axId val="225376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23243648"/>
        <c:crosses val="autoZero"/>
        <c:auto val="1"/>
        <c:lblAlgn val="ctr"/>
        <c:lblOffset val="100"/>
        <c:noMultiLvlLbl val="0"/>
      </c:catAx>
      <c:valAx>
        <c:axId val="223243648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5376768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1.4'!$E$5:$E$11</c:f>
              <c:numCache>
                <c:formatCode>#,##0</c:formatCode>
                <c:ptCount val="7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  <c:pt idx="6">
                  <c:v>1502151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1.4'!$G$5:$G$11</c:f>
              <c:numCache>
                <c:formatCode>#,##0</c:formatCode>
                <c:ptCount val="7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  <c:pt idx="6">
                  <c:v>592642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1.4'!$I$5:$I$11</c:f>
              <c:numCache>
                <c:formatCode>#,##0</c:formatCode>
                <c:ptCount val="7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  <c:pt idx="6">
                  <c:v>171939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5760256"/>
        <c:axId val="223245376"/>
      </c:barChart>
      <c:catAx>
        <c:axId val="2257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3245376"/>
        <c:crosses val="autoZero"/>
        <c:auto val="1"/>
        <c:lblAlgn val="ctr"/>
        <c:lblOffset val="100"/>
        <c:noMultiLvlLbl val="0"/>
      </c:catAx>
      <c:valAx>
        <c:axId val="223245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576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226321920"/>
        <c:axId val="223247680"/>
      </c:barChart>
      <c:catAx>
        <c:axId val="22632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3247680"/>
        <c:crosses val="autoZero"/>
        <c:auto val="1"/>
        <c:lblAlgn val="ctr"/>
        <c:lblOffset val="100"/>
        <c:noMultiLvlLbl val="0"/>
      </c:catAx>
      <c:valAx>
        <c:axId val="2232476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226321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225457664"/>
        <c:axId val="225265344"/>
      </c:barChart>
      <c:catAx>
        <c:axId val="2254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5265344"/>
        <c:crosses val="autoZero"/>
        <c:auto val="1"/>
        <c:lblAlgn val="ctr"/>
        <c:lblOffset val="100"/>
        <c:noMultiLvlLbl val="0"/>
      </c:catAx>
      <c:valAx>
        <c:axId val="2252653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22545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Síria</c:v>
                </c:pt>
                <c:pt idx="6">
                  <c:v>Paquistão</c:v>
                </c:pt>
                <c:pt idx="7">
                  <c:v>Ucrânia</c:v>
                </c:pt>
                <c:pt idx="8">
                  <c:v>Filipinas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Indonésia</c:v>
                </c:pt>
                <c:pt idx="13">
                  <c:v>Alemanha</c:v>
                </c:pt>
                <c:pt idx="14">
                  <c:v>Cazaquistão</c:v>
                </c:pt>
                <c:pt idx="15">
                  <c:v>Palestina</c:v>
                </c:pt>
                <c:pt idx="16">
                  <c:v>Roménia</c:v>
                </c:pt>
                <c:pt idx="17">
                  <c:v>Turquia</c:v>
                </c:pt>
                <c:pt idx="18">
                  <c:v>Egipto</c:v>
                </c:pt>
                <c:pt idx="19">
                  <c:v>Itália</c:v>
                </c:pt>
                <c:pt idx="20">
                  <c:v>EUA</c:v>
                </c:pt>
                <c:pt idx="21">
                  <c:v>Marrocos</c:v>
                </c:pt>
                <c:pt idx="22">
                  <c:v>Myanmar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Uzbequistão</c:v>
                </c:pt>
                <c:pt idx="29">
                  <c:v>Somália</c:v>
                </c:pt>
              </c:strCache>
            </c:strRef>
          </c:cat>
          <c:val>
            <c:numRef>
              <c:f>'Quadro 1.6'!$D$4:$D$33</c:f>
              <c:numCache>
                <c:formatCode>#,##0.0</c:formatCode>
                <c:ptCount val="30"/>
                <c:pt idx="0">
                  <c:v>16.587720000000001</c:v>
                </c:pt>
                <c:pt idx="1">
                  <c:v>12.964881999999999</c:v>
                </c:pt>
                <c:pt idx="2">
                  <c:v>10.635994</c:v>
                </c:pt>
                <c:pt idx="3">
                  <c:v>9.9620580000000007</c:v>
                </c:pt>
                <c:pt idx="4">
                  <c:v>7.4999190000000002</c:v>
                </c:pt>
                <c:pt idx="5">
                  <c:v>6.8644449999999999</c:v>
                </c:pt>
                <c:pt idx="6">
                  <c:v>5.9786349999999997</c:v>
                </c:pt>
                <c:pt idx="7">
                  <c:v>5.9416529999999996</c:v>
                </c:pt>
                <c:pt idx="8">
                  <c:v>5.680682</c:v>
                </c:pt>
                <c:pt idx="9">
                  <c:v>4.9213089999999999</c:v>
                </c:pt>
                <c:pt idx="10">
                  <c:v>4.8264639999999996</c:v>
                </c:pt>
                <c:pt idx="11">
                  <c:v>4.7014649999999998</c:v>
                </c:pt>
                <c:pt idx="12">
                  <c:v>4.2339729999999998</c:v>
                </c:pt>
                <c:pt idx="13">
                  <c:v>4.2080830000000002</c:v>
                </c:pt>
                <c:pt idx="14">
                  <c:v>4.074446</c:v>
                </c:pt>
                <c:pt idx="15">
                  <c:v>3.803893</c:v>
                </c:pt>
                <c:pt idx="16">
                  <c:v>3.5785040000000001</c:v>
                </c:pt>
                <c:pt idx="17">
                  <c:v>3.4189319999999999</c:v>
                </c:pt>
                <c:pt idx="18">
                  <c:v>3.412957</c:v>
                </c:pt>
                <c:pt idx="19">
                  <c:v>3.0291679999999999</c:v>
                </c:pt>
                <c:pt idx="20">
                  <c:v>3.0166849999999998</c:v>
                </c:pt>
                <c:pt idx="21">
                  <c:v>2.8987210000000001</c:v>
                </c:pt>
                <c:pt idx="22">
                  <c:v>2.8947409999999998</c:v>
                </c:pt>
                <c:pt idx="23">
                  <c:v>2.7362299999999999</c:v>
                </c:pt>
                <c:pt idx="24">
                  <c:v>2.7239800000000001</c:v>
                </c:pt>
                <c:pt idx="25">
                  <c:v>2.4775749999999999</c:v>
                </c:pt>
                <c:pt idx="26">
                  <c:v>2.2667350000000002</c:v>
                </c:pt>
                <c:pt idx="27">
                  <c:v>2.2072129999999999</c:v>
                </c:pt>
                <c:pt idx="28">
                  <c:v>1.9919100000000001</c:v>
                </c:pt>
                <c:pt idx="29">
                  <c:v>1.9884580000000001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6246656"/>
        <c:axId val="225267648"/>
      </c:barChart>
      <c:catAx>
        <c:axId val="22624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5267648"/>
        <c:crosses val="autoZero"/>
        <c:auto val="1"/>
        <c:lblAlgn val="ctr"/>
        <c:lblOffset val="100"/>
        <c:noMultiLvlLbl val="0"/>
      </c:catAx>
      <c:valAx>
        <c:axId val="225267648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226246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B-467A-8257-BB8F613CAC61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Síria</c:v>
                </c:pt>
                <c:pt idx="6">
                  <c:v>Arménia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Moldávia</c:v>
                </c:pt>
                <c:pt idx="11">
                  <c:v>Cazaquistão</c:v>
                </c:pt>
                <c:pt idx="12">
                  <c:v>Portugal</c:v>
                </c:pt>
                <c:pt idx="13">
                  <c:v>Croácia</c:v>
                </c:pt>
                <c:pt idx="14">
                  <c:v>Geórgia</c:v>
                </c:pt>
                <c:pt idx="15">
                  <c:v>Lituânia</c:v>
                </c:pt>
                <c:pt idx="16">
                  <c:v>Letónia</c:v>
                </c:pt>
                <c:pt idx="17">
                  <c:v>Laos</c:v>
                </c:pt>
                <c:pt idx="18">
                  <c:v>Bulgária</c:v>
                </c:pt>
                <c:pt idx="19">
                  <c:v>Roménia</c:v>
                </c:pt>
                <c:pt idx="20">
                  <c:v>Nova Zelândia</c:v>
                </c:pt>
                <c:pt idx="21">
                  <c:v>Irlanda</c:v>
                </c:pt>
                <c:pt idx="22">
                  <c:v>Bielorrússia</c:v>
                </c:pt>
                <c:pt idx="23">
                  <c:v>Estónia</c:v>
                </c:pt>
                <c:pt idx="24">
                  <c:v>Lesoto</c:v>
                </c:pt>
                <c:pt idx="25">
                  <c:v>China, Hong Kong</c:v>
                </c:pt>
                <c:pt idx="26">
                  <c:v>Sudão</c:v>
                </c:pt>
                <c:pt idx="27">
                  <c:v>Chipre</c:v>
                </c:pt>
                <c:pt idx="28">
                  <c:v>Cuba</c:v>
                </c:pt>
                <c:pt idx="29">
                  <c:v>Somália</c:v>
                </c:pt>
              </c:strCache>
            </c:strRef>
          </c:cat>
          <c:val>
            <c:numRef>
              <c:f>'Quadro 1.7'!$D$4:$D$33</c:f>
              <c:numCache>
                <c:formatCode>#,##0.0</c:formatCode>
                <c:ptCount val="30"/>
                <c:pt idx="0">
                  <c:v>77.3</c:v>
                </c:pt>
                <c:pt idx="1">
                  <c:v>52.65</c:v>
                </c:pt>
                <c:pt idx="2">
                  <c:v>47.33</c:v>
                </c:pt>
                <c:pt idx="3">
                  <c:v>39.18</c:v>
                </c:pt>
                <c:pt idx="4">
                  <c:v>38.479999999999997</c:v>
                </c:pt>
                <c:pt idx="5">
                  <c:v>37.57</c:v>
                </c:pt>
                <c:pt idx="6">
                  <c:v>32.450000000000003</c:v>
                </c:pt>
                <c:pt idx="7">
                  <c:v>27.28</c:v>
                </c:pt>
                <c:pt idx="8">
                  <c:v>25.67</c:v>
                </c:pt>
                <c:pt idx="9">
                  <c:v>24.46</c:v>
                </c:pt>
                <c:pt idx="10">
                  <c:v>24.03</c:v>
                </c:pt>
                <c:pt idx="11">
                  <c:v>22.38</c:v>
                </c:pt>
                <c:pt idx="12">
                  <c:v>21.94</c:v>
                </c:pt>
                <c:pt idx="13">
                  <c:v>21.88</c:v>
                </c:pt>
                <c:pt idx="14">
                  <c:v>21.42</c:v>
                </c:pt>
                <c:pt idx="15">
                  <c:v>20.65</c:v>
                </c:pt>
                <c:pt idx="16">
                  <c:v>19.18</c:v>
                </c:pt>
                <c:pt idx="17">
                  <c:v>19.149999999999999</c:v>
                </c:pt>
                <c:pt idx="18">
                  <c:v>18.23</c:v>
                </c:pt>
                <c:pt idx="19">
                  <c:v>18.18</c:v>
                </c:pt>
                <c:pt idx="20">
                  <c:v>17.73</c:v>
                </c:pt>
                <c:pt idx="21">
                  <c:v>16.84</c:v>
                </c:pt>
                <c:pt idx="22">
                  <c:v>15.68</c:v>
                </c:pt>
                <c:pt idx="23">
                  <c:v>15.23</c:v>
                </c:pt>
                <c:pt idx="24">
                  <c:v>14.62</c:v>
                </c:pt>
                <c:pt idx="25">
                  <c:v>14.48</c:v>
                </c:pt>
                <c:pt idx="26">
                  <c:v>13.93</c:v>
                </c:pt>
                <c:pt idx="27">
                  <c:v>13.88</c:v>
                </c:pt>
                <c:pt idx="28">
                  <c:v>13.57</c:v>
                </c:pt>
                <c:pt idx="29">
                  <c:v>13.49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6249216"/>
        <c:axId val="225269376"/>
      </c:barChart>
      <c:catAx>
        <c:axId val="226249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5269376"/>
        <c:crosses val="autoZero"/>
        <c:auto val="1"/>
        <c:lblAlgn val="ctr"/>
        <c:lblOffset val="100"/>
        <c:noMultiLvlLbl val="0"/>
      </c:catAx>
      <c:valAx>
        <c:axId val="225269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2262492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{C8D54DE7-D6C4-4705-8E96-AB77F1BFF38F}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{63AF580D-CE89-4291-BD26-85585A14D002}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{F57A5DE9-47FD-401C-BC65-8B667BDFA3A5}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{A32CA510-90D3-4828-AAE5-29067F1A2CFA}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{D4086B03-CD48-49D9-9B49-AAC92F12346A}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{5E72BE14-3EC1-4478-91B2-A1172AEA9D03}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{D8C05A4D-A409-459D-B084-3418DEFF08FD}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{1981E1DC-5FC4-4EEC-A9F6-7709C2C423F2}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{757DF476-9A81-4462-9517-12ECA5128AE0}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{7E759D44-FD8D-4178-9421-DE16A9ECB29D}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{08F49E99-6D41-4475-8AE8-3436E31F1E60}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{437E23E1-F10C-4FDC-BD64-2DB17F652AF2}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{F43A664F-CDA0-49E9-9A0B-7A35BC7D7CBA}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{4C95DB05-7C21-4378-8026-D4864ED2094E}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{57DE0729-493F-4EA8-86B1-818F293C5006}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{4F8F90FA-6F9E-4415-BCA9-C365DE6C31BF}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{D7090092-8618-4EC7-9CEB-BCE1479999CB}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{173F74BE-3400-44DF-BA53-34DB3BC4B847}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{072EBD46-64B1-4E9B-82E4-B8C8D83EC82B}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{89CD9B1E-703B-4728-850A-32F6D790B16A}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{D5088384-AB3B-4A4F-AC6F-E4F848B99378}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{4520BE90-8B65-4FE9-9ADC-5AF7BD2A2D69}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5.088679</c:v>
                </c:pt>
                <c:pt idx="1">
                  <c:v>6.6539549999999998</c:v>
                </c:pt>
                <c:pt idx="2">
                  <c:v>4.947438</c:v>
                </c:pt>
                <c:pt idx="3">
                  <c:v>18.253699999999998</c:v>
                </c:pt>
                <c:pt idx="4">
                  <c:v>4.5454600000000003</c:v>
                </c:pt>
                <c:pt idx="5">
                  <c:v>6.5499460000000003</c:v>
                </c:pt>
                <c:pt idx="6">
                  <c:v>6.9432749999999999</c:v>
                </c:pt>
                <c:pt idx="7">
                  <c:v>2.8898510000000002</c:v>
                </c:pt>
                <c:pt idx="8">
                  <c:v>15.15964</c:v>
                </c:pt>
                <c:pt idx="9">
                  <c:v>5.3459409999999998</c:v>
                </c:pt>
                <c:pt idx="10">
                  <c:v>3.2885239999999998</c:v>
                </c:pt>
                <c:pt idx="11">
                  <c:v>8.6717329999999997</c:v>
                </c:pt>
                <c:pt idx="12">
                  <c:v>5.9260529999999996</c:v>
                </c:pt>
                <c:pt idx="13">
                  <c:v>6.510313</c:v>
                </c:pt>
                <c:pt idx="14">
                  <c:v>16.662839999999999</c:v>
                </c:pt>
                <c:pt idx="15">
                  <c:v>5.0026380000000001</c:v>
                </c:pt>
                <c:pt idx="16">
                  <c:v>19.271100000000001</c:v>
                </c:pt>
                <c:pt idx="17">
                  <c:v>21.107320000000001</c:v>
                </c:pt>
                <c:pt idx="18">
                  <c:v>12.38015</c:v>
                </c:pt>
                <c:pt idx="19">
                  <c:v>22.020569999999999</c:v>
                </c:pt>
                <c:pt idx="20">
                  <c:v>7.4540129999999998</c:v>
                </c:pt>
                <c:pt idx="21">
                  <c:v>9.0843509999999998</c:v>
                </c:pt>
                <c:pt idx="22">
                  <c:v>18.3</c:v>
                </c:pt>
                <c:pt idx="23">
                  <c:v>18.270219999999998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14.7</c:v>
                </c:pt>
                <c:pt idx="1">
                  <c:v>18.8</c:v>
                </c:pt>
                <c:pt idx="2">
                  <c:v>11.2</c:v>
                </c:pt>
                <c:pt idx="3">
                  <c:v>2.2000000000000002</c:v>
                </c:pt>
                <c:pt idx="4">
                  <c:v>11.4</c:v>
                </c:pt>
                <c:pt idx="5">
                  <c:v>3.4</c:v>
                </c:pt>
                <c:pt idx="6">
                  <c:v>11.8</c:v>
                </c:pt>
                <c:pt idx="7">
                  <c:v>12.8</c:v>
                </c:pt>
                <c:pt idx="8">
                  <c:v>14.7</c:v>
                </c:pt>
                <c:pt idx="9">
                  <c:v>6.2</c:v>
                </c:pt>
                <c:pt idx="10">
                  <c:v>11.8</c:v>
                </c:pt>
                <c:pt idx="11">
                  <c:v>11.3</c:v>
                </c:pt>
                <c:pt idx="12">
                  <c:v>12</c:v>
                </c:pt>
                <c:pt idx="13">
                  <c:v>5.2</c:v>
                </c:pt>
                <c:pt idx="14">
                  <c:v>16.8</c:v>
                </c:pt>
                <c:pt idx="15">
                  <c:v>9.8000000000000007</c:v>
                </c:pt>
                <c:pt idx="16">
                  <c:v>13.2</c:v>
                </c:pt>
                <c:pt idx="17">
                  <c:v>4.4000000000000004</c:v>
                </c:pt>
                <c:pt idx="18">
                  <c:v>1.7</c:v>
                </c:pt>
                <c:pt idx="19">
                  <c:v>8.6</c:v>
                </c:pt>
                <c:pt idx="20">
                  <c:v>13.4</c:v>
                </c:pt>
                <c:pt idx="21">
                  <c:v>4.0999999999999996</c:v>
                </c:pt>
                <c:pt idx="22">
                  <c:v>1.9</c:v>
                </c:pt>
                <c:pt idx="23">
                  <c:v>17.399999999999999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79712"/>
        <c:axId val="226780288"/>
      </c:scatterChart>
      <c:valAx>
        <c:axId val="22677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26780288"/>
        <c:crosses val="autoZero"/>
        <c:crossBetween val="midCat"/>
      </c:valAx>
      <c:valAx>
        <c:axId val="226780288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crossAx val="226779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=""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=""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=""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="" xmlns:a16="http://schemas.microsoft.com/office/drawing/2014/main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="" xmlns:a16="http://schemas.microsoft.com/office/drawing/2014/main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="" xmlns:a16="http://schemas.microsoft.com/office/drawing/2014/main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="" xmlns:a16="http://schemas.microsoft.com/office/drawing/2014/main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="" xmlns:a16="http://schemas.microsoft.com/office/drawing/2014/main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7222" TargetMode="External"/><Relationship Id="rId4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workbookViewId="0">
      <selection activeCell="B6" sqref="B6:D6"/>
    </sheetView>
  </sheetViews>
  <sheetFormatPr defaultColWidth="8.7109375" defaultRowHeight="12" customHeight="1" x14ac:dyDescent="0.25"/>
  <cols>
    <col min="1" max="1" width="12.7109375" style="127" customWidth="1"/>
    <col min="2" max="4" width="36.7109375" style="130" customWidth="1"/>
    <col min="5" max="7" width="36.7109375" style="127" customWidth="1"/>
    <col min="8" max="8" width="8.7109375" style="64" customWidth="1"/>
    <col min="9" max="16384" width="8.7109375" style="127"/>
  </cols>
  <sheetData>
    <row r="1" spans="1:13" s="122" customFormat="1" ht="30" customHeight="1" x14ac:dyDescent="0.25">
      <c r="A1" s="256" t="s">
        <v>0</v>
      </c>
      <c r="B1" s="356" t="s">
        <v>1</v>
      </c>
      <c r="C1" s="357"/>
      <c r="D1" s="357"/>
      <c r="E1" s="121"/>
      <c r="F1" s="121"/>
      <c r="G1" s="121"/>
      <c r="H1" s="64"/>
      <c r="I1" s="121"/>
      <c r="J1" s="121"/>
      <c r="K1" s="121"/>
      <c r="L1" s="121"/>
      <c r="M1" s="121"/>
    </row>
    <row r="2" spans="1:13" s="123" customFormat="1" ht="30" customHeight="1" x14ac:dyDescent="0.2">
      <c r="A2" s="72"/>
      <c r="B2" s="358" t="s">
        <v>167</v>
      </c>
      <c r="C2" s="359"/>
      <c r="D2" s="359"/>
      <c r="E2" s="360"/>
      <c r="F2" s="360"/>
      <c r="G2" s="360"/>
      <c r="H2" s="361"/>
    </row>
    <row r="3" spans="1:13" s="124" customFormat="1" ht="30" customHeight="1" x14ac:dyDescent="0.25">
      <c r="B3" s="362" t="s">
        <v>71</v>
      </c>
      <c r="C3" s="363"/>
      <c r="D3" s="363"/>
      <c r="E3" s="363"/>
      <c r="F3" s="363"/>
      <c r="G3" s="363"/>
      <c r="H3" s="62"/>
    </row>
    <row r="4" spans="1:13" s="124" customFormat="1" ht="15" customHeight="1" x14ac:dyDescent="0.25">
      <c r="A4" s="95"/>
      <c r="B4" s="343" t="str">
        <f>HYPERLINK('Quadro 1.1'!A1,'Quadro 1.1'!B2)</f>
        <v>Quadro 1.1 Indicadores sociais de contexto, 2018 ou último ano disponível</v>
      </c>
      <c r="C4" s="344"/>
      <c r="D4" s="344"/>
      <c r="E4" s="348" t="str">
        <f>'Gráfico 1.1'!B2</f>
        <v>Gráfico 1.1 Estimativa das saídas totais de emigrantes portugueses, 2001-2018</v>
      </c>
      <c r="F4" s="349"/>
      <c r="G4" s="349"/>
      <c r="H4" s="63"/>
    </row>
    <row r="5" spans="1:13" s="124" customFormat="1" ht="15" customHeight="1" x14ac:dyDescent="0.25">
      <c r="A5" s="95"/>
      <c r="B5" s="343" t="str">
        <f>HYPERLINK('Quadro 1.2'!A1,'Quadro 1.2'!B2)</f>
        <v>Quadro 1.2 Indicadores migratórios de contexto, 2018 ou último ano disponível</v>
      </c>
      <c r="C5" s="344"/>
      <c r="D5" s="344"/>
      <c r="E5" s="348" t="str">
        <f>'Gráfico 1.2'!B2</f>
        <v>Gráfico 1.2 Estimativa do número total de emigrantes portugueses (stock): nascidos em Portugal a residir no estrangeiro, por continente, 1990-2017</v>
      </c>
      <c r="F5" s="349"/>
      <c r="G5" s="349"/>
      <c r="H5" s="63"/>
    </row>
    <row r="6" spans="1:13" s="124" customFormat="1" ht="15" customHeight="1" x14ac:dyDescent="0.25">
      <c r="A6" s="95"/>
      <c r="B6" s="345" t="str">
        <f>'Quadro 1.3'!B2:F2</f>
        <v>Quadro 1.3 Estimativa das saídas totais de emigrantes portugueses, 2001-2018</v>
      </c>
      <c r="C6" s="344"/>
      <c r="D6" s="344"/>
      <c r="E6" s="341" t="str">
        <f>'Gráfico 1.3'!B2</f>
        <v>Gráfico 1.3 Nascidos em Portugal residentes em países da OCDE, 15 e mais anos, por grupo etário, 2000/01 e 2010/11</v>
      </c>
      <c r="F6" s="342"/>
      <c r="G6" s="342"/>
      <c r="H6" s="63"/>
    </row>
    <row r="7" spans="1:13" s="124" customFormat="1" ht="15" customHeight="1" x14ac:dyDescent="0.25">
      <c r="A7" s="95"/>
      <c r="B7" s="343" t="str">
        <f>'Quadro 1.4'!B2</f>
        <v>Quadro 1.4 Estimativa do número total de emigrantes portugueses (stock): nascidos em Portugal a residir no estrangeiro, por continente, 1990-2017</v>
      </c>
      <c r="C7" s="344"/>
      <c r="D7" s="344"/>
      <c r="E7" s="341" t="str">
        <f>'Gráfico 1.4'!B2</f>
        <v>Gráfico 1.4 Nascidos em Portugal residentes em países da OCDE, 15 e mais anos, por grau de instrução, 2000/01 e 2010/11</v>
      </c>
      <c r="F7" s="342"/>
      <c r="G7" s="342"/>
      <c r="H7" s="62"/>
    </row>
    <row r="8" spans="1:13" s="126" customFormat="1" ht="15" customHeight="1" x14ac:dyDescent="0.2">
      <c r="A8" s="95"/>
      <c r="B8" s="343" t="str">
        <f>'Quadro 1.5'!B2</f>
        <v>Quadro 1.5 Nascidos em Portugal residentes em países da OCDE, 15 e mais anos, indicadores sociodemográficos, 2000/01 e 2010/11</v>
      </c>
      <c r="C8" s="344"/>
      <c r="D8" s="344"/>
      <c r="E8" s="341" t="str">
        <f>'Gráfico 1.5'!B2</f>
        <v>Gráfico 1.5 Comparação internacional: número de emigrantes (stock), principais países de origem, 2017</v>
      </c>
      <c r="F8" s="342"/>
      <c r="G8" s="342"/>
      <c r="H8" s="125"/>
    </row>
    <row r="9" spans="1:13" s="124" customFormat="1" ht="15" customHeight="1" x14ac:dyDescent="0.25">
      <c r="A9" s="95"/>
      <c r="B9" s="350" t="str">
        <f>'Quadro 1.6'!B2</f>
        <v>Quadro 1.6 Comparação internacional: número de emigrantes (stock), principais países de origem, 2017</v>
      </c>
      <c r="C9" s="351"/>
      <c r="D9" s="351"/>
      <c r="E9" s="352" t="str">
        <f>HYPERLINK('Gráfico 1.6'!A1,'Gráfico 1.6'!B2)</f>
        <v>Gráfico 1.6 Comparação internacional: taxa de emigração (stock), principais países de origem, 2017</v>
      </c>
      <c r="F9" s="347"/>
      <c r="G9" s="347"/>
      <c r="H9" s="62"/>
    </row>
    <row r="10" spans="1:13" s="154" customFormat="1" ht="15" customHeight="1" x14ac:dyDescent="0.25">
      <c r="A10" s="95"/>
      <c r="B10" s="350" t="str">
        <f>'Quadro 1.7'!B2</f>
        <v>Quadro 1.7 Comparação internacional: taxa de emigração (stock), principais países de origem, 2017</v>
      </c>
      <c r="C10" s="351"/>
      <c r="D10" s="351"/>
      <c r="E10" s="346" t="str">
        <f>'Gráfico 1.7'!B2</f>
        <v>Gráfico 1.7 Comparação internacional: taxas de emigração e de imigração nos países da UE, 2017</v>
      </c>
      <c r="F10" s="347"/>
      <c r="G10" s="347"/>
      <c r="H10" s="62"/>
    </row>
    <row r="11" spans="1:13" s="126" customFormat="1" ht="15" customHeight="1" x14ac:dyDescent="0.2">
      <c r="A11" s="95"/>
      <c r="B11" s="350" t="str">
        <f>'Quadro 1.8'!B2</f>
        <v>Quadro 1.8 Comparação internacional: taxas de emigração e de imigração nos países da UE, 2017</v>
      </c>
      <c r="C11" s="351"/>
      <c r="D11" s="351"/>
      <c r="E11" s="155"/>
      <c r="F11" s="156"/>
      <c r="G11" s="156"/>
      <c r="H11" s="62"/>
    </row>
    <row r="12" spans="1:13" s="126" customFormat="1" ht="30" customHeight="1" x14ac:dyDescent="0.2">
      <c r="A12" s="95"/>
      <c r="B12" s="119"/>
      <c r="C12" s="120"/>
      <c r="D12" s="120"/>
      <c r="E12" s="348"/>
      <c r="F12" s="349"/>
      <c r="G12" s="349"/>
      <c r="H12" s="62"/>
    </row>
    <row r="13" spans="1:13" s="309" customFormat="1" ht="15" customHeight="1" x14ac:dyDescent="0.25">
      <c r="A13" s="333" t="s">
        <v>11</v>
      </c>
      <c r="B13" s="353" t="s">
        <v>196</v>
      </c>
      <c r="C13" s="354"/>
    </row>
    <row r="14" spans="1:13" s="309" customFormat="1" ht="15" customHeight="1" x14ac:dyDescent="0.25">
      <c r="A14" s="334" t="s">
        <v>2</v>
      </c>
      <c r="B14" s="355" t="s">
        <v>197</v>
      </c>
      <c r="C14" s="355"/>
      <c r="D14" s="355"/>
      <c r="E14" s="355"/>
      <c r="F14" s="355"/>
      <c r="G14" s="355"/>
      <c r="H14" s="307"/>
    </row>
    <row r="15" spans="1:13" ht="30" customHeight="1" x14ac:dyDescent="0.25">
      <c r="B15" s="129"/>
      <c r="C15" s="129"/>
      <c r="D15" s="129"/>
      <c r="E15" s="134"/>
      <c r="F15" s="134"/>
      <c r="G15" s="134"/>
    </row>
    <row r="16" spans="1:13" ht="60" customHeight="1" x14ac:dyDescent="0.25">
      <c r="B16" s="338" t="s">
        <v>88</v>
      </c>
      <c r="C16" s="339"/>
      <c r="D16" s="340"/>
      <c r="E16" s="128"/>
      <c r="F16" s="128"/>
      <c r="G16" s="12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2"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  <mergeCell ref="B13:C13"/>
    <mergeCell ref="B14:G14"/>
  </mergeCells>
  <hyperlinks>
    <hyperlink ref="B6:D6" location="'Quadro 1.3'!A1" display="'Quadro 1.3'!A1"/>
    <hyperlink ref="B7:D7" location="'Quadro 1.4'!A1" display="'Quadro 1.4'!A1"/>
    <hyperlink ref="B8:D8" location="'Quadro 1.5'!A1" display="'Quadro 1.5'!A1"/>
    <hyperlink ref="E4:G4" location="'Gráfico 1.1'!A1" display="'Gráfico 1.1'!A1"/>
    <hyperlink ref="E5:G5" location="'Gráfico 1.2'!A1" display="'Gráfico 1.2'!A1"/>
    <hyperlink ref="E6:G6" location="'Gráfico 1.3'!A1" display="'Gráfico 1.3'!A1"/>
    <hyperlink ref="E8:G8" location="'Gráfico 1.5'!A1" display="'Gráfico 1.5'!A1"/>
    <hyperlink ref="E10:G10" location="'Gráfico 1.7'!A1" display="'Gráfico 1.7'!A1"/>
    <hyperlink ref="B4:D4" location="'Quadro 1.1'!A1" display="=HYPERLINK('Quadro 1.1'!A1;'Quadro 1.1'!B2)"/>
    <hyperlink ref="B5:D5" location="'Quadro 1.2'!A1" display="=HYPERLINK('Quadro 1.2'!A1;'Quadro 1.2'!B2)"/>
    <hyperlink ref="E9:G9" location="'Gráfico 1.6'!A1" display="'Gráfico 1.6'!A1"/>
    <hyperlink ref="E7:G7" location="'Gráfico 1.4'!A1" display="'Gráfico 1.4'!A1"/>
    <hyperlink ref="B9:D9" location="'Quadro 1.6'!A1" display="'Quadro 1.6'!A1"/>
    <hyperlink ref="B10:D10" location="'Quadro 1.7'!A1" display="'Quadro 1.7'!A1"/>
    <hyperlink ref="B11:D11" location="'Quadro 1.8'!A1" display="'Quadro 1.8'!A1"/>
    <hyperlink ref="B14" r:id="rId4" display="http://www.observatorioemigracao.pt/np4/6415"/>
    <hyperlink ref="B14:G14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tabSelected="1" zoomScaleNormal="100" workbookViewId="0"/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27" t="s">
        <v>190</v>
      </c>
      <c r="C2" s="428"/>
      <c r="D2" s="428"/>
      <c r="E2" s="428"/>
      <c r="F2" s="428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87"/>
      <c r="C3" s="88"/>
      <c r="D3" s="88"/>
      <c r="E3" s="88"/>
      <c r="F3" s="88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87"/>
      <c r="C4" s="88"/>
      <c r="D4" s="88"/>
      <c r="E4" s="88"/>
      <c r="F4" s="88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87"/>
      <c r="C5" s="88"/>
      <c r="D5" s="88"/>
      <c r="E5" s="88"/>
      <c r="F5" s="88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87"/>
      <c r="C6" s="88"/>
      <c r="D6" s="88"/>
      <c r="E6" s="88"/>
      <c r="F6" s="88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87"/>
      <c r="C7" s="88"/>
      <c r="D7" s="88"/>
      <c r="E7" s="88"/>
      <c r="F7" s="88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87"/>
      <c r="C8" s="88"/>
      <c r="D8" s="88"/>
      <c r="E8" s="88"/>
      <c r="F8" s="88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87"/>
      <c r="C9" s="88"/>
      <c r="D9" s="88"/>
      <c r="E9" s="88"/>
      <c r="F9" s="88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87"/>
      <c r="C10" s="88"/>
      <c r="D10" s="88"/>
      <c r="E10" s="88"/>
      <c r="F10" s="88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87"/>
      <c r="C11" s="88"/>
      <c r="D11" s="88"/>
      <c r="E11" s="88"/>
      <c r="F11" s="88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87"/>
      <c r="C12" s="88"/>
      <c r="D12" s="88"/>
      <c r="E12" s="88"/>
      <c r="F12" s="88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87"/>
      <c r="C13" s="88"/>
      <c r="D13" s="88"/>
      <c r="E13" s="88"/>
      <c r="F13" s="88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8" ht="15" customHeight="1" x14ac:dyDescent="0.25"/>
    <row r="18" spans="1:8" ht="15" customHeight="1" x14ac:dyDescent="0.25"/>
    <row r="19" spans="1:8" s="59" customFormat="1" ht="15" customHeight="1" x14ac:dyDescent="0.25"/>
    <row r="20" spans="1:8" s="132" customFormat="1" ht="15" customHeight="1" x14ac:dyDescent="0.25">
      <c r="A20" s="133" t="s">
        <v>12</v>
      </c>
      <c r="B20" s="437" t="s">
        <v>198</v>
      </c>
      <c r="C20" s="430"/>
      <c r="D20" s="430"/>
      <c r="E20" s="430"/>
      <c r="F20" s="430"/>
    </row>
    <row r="21" spans="1:8" s="1" customFormat="1" ht="30" customHeight="1" x14ac:dyDescent="0.25">
      <c r="A21" s="48" t="s">
        <v>13</v>
      </c>
      <c r="B21" s="391" t="s">
        <v>35</v>
      </c>
      <c r="C21" s="429"/>
      <c r="D21" s="429"/>
      <c r="E21" s="429"/>
      <c r="F21" s="429"/>
    </row>
    <row r="22" spans="1:8" s="309" customFormat="1" ht="15" customHeight="1" x14ac:dyDescent="0.25">
      <c r="A22" s="333" t="s">
        <v>11</v>
      </c>
      <c r="B22" s="353" t="s">
        <v>196</v>
      </c>
      <c r="C22" s="354"/>
    </row>
    <row r="23" spans="1:8" s="309" customFormat="1" ht="15" customHeight="1" x14ac:dyDescent="0.25">
      <c r="A23" s="334" t="s">
        <v>2</v>
      </c>
      <c r="B23" s="355" t="s">
        <v>197</v>
      </c>
      <c r="C23" s="355"/>
      <c r="D23" s="355"/>
      <c r="E23" s="355"/>
      <c r="F23" s="355"/>
      <c r="G23" s="355"/>
      <c r="H23" s="307"/>
    </row>
    <row r="24" spans="1:8" s="58" customFormat="1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0:F20"/>
    <mergeCell ref="B22:C22"/>
    <mergeCell ref="B23:G23"/>
  </mergeCells>
  <hyperlinks>
    <hyperlink ref="F1" location="Índice!A1" display="[índice Ç]"/>
    <hyperlink ref="B23" r:id="rId4" display="http://www.observatorioemigracao.pt/np4/6415"/>
    <hyperlink ref="B23:G23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45" customHeight="1" x14ac:dyDescent="0.25">
      <c r="A2" s="11"/>
      <c r="B2" s="427" t="s">
        <v>163</v>
      </c>
      <c r="C2" s="428"/>
      <c r="D2" s="428"/>
      <c r="E2" s="428"/>
      <c r="F2" s="428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59" customFormat="1" ht="15" customHeight="1" x14ac:dyDescent="0.25">
      <c r="H7"/>
    </row>
    <row r="8" spans="1:16" s="59" customFormat="1" ht="15" customHeight="1" x14ac:dyDescent="0.25">
      <c r="H8"/>
    </row>
    <row r="9" spans="1:16" s="59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381" t="s">
        <v>162</v>
      </c>
      <c r="C20" s="382"/>
      <c r="D20" s="382"/>
      <c r="E20" s="382"/>
      <c r="F20" s="382"/>
      <c r="G20"/>
    </row>
    <row r="21" spans="1:8" s="309" customFormat="1" ht="15" customHeight="1" x14ac:dyDescent="0.25">
      <c r="A21" s="333" t="s">
        <v>11</v>
      </c>
      <c r="B21" s="353" t="s">
        <v>196</v>
      </c>
      <c r="C21" s="354"/>
    </row>
    <row r="22" spans="1:8" s="309" customFormat="1" ht="15" customHeight="1" x14ac:dyDescent="0.25">
      <c r="A22" s="334" t="s">
        <v>2</v>
      </c>
      <c r="B22" s="355" t="s">
        <v>197</v>
      </c>
      <c r="C22" s="355"/>
      <c r="D22" s="355"/>
      <c r="E22" s="355"/>
      <c r="F22" s="355"/>
      <c r="G22" s="355"/>
      <c r="H22" s="307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/>
    <hyperlink ref="B22" r:id="rId4" display="http://www.observatorioemigracao.pt/np4/6415"/>
    <hyperlink ref="B22:G22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61" t="s">
        <v>18</v>
      </c>
    </row>
    <row r="2" spans="1:16" s="13" customFormat="1" ht="45" customHeight="1" x14ac:dyDescent="0.25">
      <c r="A2" s="71"/>
      <c r="B2" s="431" t="s">
        <v>132</v>
      </c>
      <c r="C2" s="432"/>
      <c r="D2" s="432"/>
      <c r="E2" s="432"/>
      <c r="F2" s="432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19" t="s">
        <v>137</v>
      </c>
      <c r="C20" s="418"/>
      <c r="D20" s="418"/>
      <c r="E20" s="418"/>
      <c r="F20" s="418"/>
    </row>
    <row r="21" spans="1:12" s="309" customFormat="1" ht="15" customHeight="1" x14ac:dyDescent="0.25">
      <c r="A21" s="333" t="s">
        <v>11</v>
      </c>
      <c r="B21" s="353" t="s">
        <v>196</v>
      </c>
      <c r="C21" s="354"/>
    </row>
    <row r="22" spans="1:12" s="309" customFormat="1" ht="15" customHeight="1" x14ac:dyDescent="0.25">
      <c r="A22" s="334" t="s">
        <v>2</v>
      </c>
      <c r="B22" s="355" t="s">
        <v>197</v>
      </c>
      <c r="C22" s="355"/>
      <c r="D22" s="355"/>
      <c r="E22" s="355"/>
      <c r="F22" s="355"/>
      <c r="G22" s="355"/>
      <c r="H22" s="307"/>
    </row>
    <row r="23" spans="1:12" s="49" customFormat="1" ht="15" customHeight="1" x14ac:dyDescent="0.25">
      <c r="A23" s="335"/>
      <c r="B23" s="336"/>
      <c r="C23" s="337"/>
      <c r="D23" s="337"/>
      <c r="E23" s="337"/>
      <c r="F23" s="337"/>
    </row>
    <row r="24" spans="1:12" s="1" customFormat="1" ht="15" customHeight="1" x14ac:dyDescent="0.25">
      <c r="A24" s="74"/>
      <c r="B24" s="108"/>
      <c r="C24" s="107"/>
      <c r="D24" s="107"/>
      <c r="E24" s="107"/>
      <c r="F24" s="107"/>
    </row>
    <row r="25" spans="1:12" s="1" customFormat="1" ht="15" customHeight="1" x14ac:dyDescent="0.25">
      <c r="A25" s="74"/>
      <c r="B25" s="108"/>
      <c r="C25" s="107"/>
      <c r="D25" s="107"/>
      <c r="E25" s="107"/>
      <c r="F25" s="107"/>
    </row>
    <row r="26" spans="1:12" s="1" customFormat="1" ht="15" customHeight="1" x14ac:dyDescent="0.25">
      <c r="A26" s="74"/>
      <c r="B26" s="108"/>
      <c r="C26" s="107"/>
      <c r="D26" s="107"/>
      <c r="E26" s="107"/>
      <c r="F26" s="107"/>
    </row>
    <row r="27" spans="1:12" s="1" customFormat="1" ht="15" customHeight="1" x14ac:dyDescent="0.25">
      <c r="A27" s="74"/>
      <c r="B27" s="108"/>
      <c r="C27" s="107"/>
      <c r="D27" s="107"/>
      <c r="E27" s="107"/>
      <c r="F27" s="107"/>
    </row>
    <row r="28" spans="1:12" s="1" customFormat="1" ht="15" customHeight="1" x14ac:dyDescent="0.25">
      <c r="A28" s="74"/>
      <c r="B28" s="108"/>
      <c r="C28" s="107"/>
      <c r="D28" s="107"/>
      <c r="E28" s="107"/>
      <c r="F28" s="107"/>
    </row>
    <row r="29" spans="1:12" s="1" customFormat="1" ht="15" customHeight="1" x14ac:dyDescent="0.25">
      <c r="A29" s="74"/>
      <c r="B29" s="108"/>
      <c r="C29" s="107"/>
      <c r="D29" s="107"/>
      <c r="E29" s="107"/>
      <c r="F29" s="107"/>
    </row>
    <row r="30" spans="1:12" s="1" customFormat="1" ht="15" customHeight="1" x14ac:dyDescent="0.25">
      <c r="A30" s="74"/>
      <c r="B30" s="108"/>
      <c r="C30" s="107"/>
      <c r="D30" s="107"/>
      <c r="E30" s="107"/>
      <c r="F30" s="107"/>
    </row>
    <row r="31" spans="1:12" s="1" customFormat="1" ht="15" customHeight="1" x14ac:dyDescent="0.25">
      <c r="A31" s="74"/>
      <c r="B31" s="108"/>
      <c r="C31" s="107"/>
      <c r="D31" s="107"/>
      <c r="E31" s="107"/>
      <c r="F31" s="107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ref="B50:C57">
    <sortCondition descending="1" ref="C50:C57"/>
  </sortState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/>
    <hyperlink ref="B22" r:id="rId4" display="http://www.observatorioemigracao.pt/np4/6415"/>
    <hyperlink ref="B22:G22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183" t="s">
        <v>18</v>
      </c>
    </row>
    <row r="2" spans="1:16" s="13" customFormat="1" ht="45" customHeight="1" x14ac:dyDescent="0.25">
      <c r="A2" s="71"/>
      <c r="B2" s="431" t="s">
        <v>133</v>
      </c>
      <c r="C2" s="432"/>
      <c r="D2" s="432"/>
      <c r="E2" s="432"/>
      <c r="F2" s="432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19" t="s">
        <v>137</v>
      </c>
      <c r="C20" s="418"/>
      <c r="D20" s="418"/>
      <c r="E20" s="418"/>
      <c r="F20" s="418"/>
    </row>
    <row r="21" spans="1:12" s="309" customFormat="1" ht="15" customHeight="1" x14ac:dyDescent="0.25">
      <c r="A21" s="333" t="s">
        <v>11</v>
      </c>
      <c r="B21" s="353" t="s">
        <v>196</v>
      </c>
      <c r="C21" s="354"/>
    </row>
    <row r="22" spans="1:12" s="309" customFormat="1" ht="15" customHeight="1" x14ac:dyDescent="0.25">
      <c r="A22" s="334" t="s">
        <v>2</v>
      </c>
      <c r="B22" s="355" t="s">
        <v>197</v>
      </c>
      <c r="C22" s="355"/>
      <c r="D22" s="355"/>
      <c r="E22" s="355"/>
      <c r="F22" s="355"/>
      <c r="G22" s="355"/>
      <c r="H22" s="307"/>
    </row>
    <row r="23" spans="1:12" s="1" customFormat="1" ht="15" customHeight="1" x14ac:dyDescent="0.25">
      <c r="A23" s="74"/>
      <c r="B23" s="108"/>
      <c r="C23" s="181"/>
      <c r="D23" s="181"/>
      <c r="E23" s="181"/>
      <c r="F23" s="181"/>
    </row>
    <row r="24" spans="1:12" s="1" customFormat="1" ht="15" customHeight="1" x14ac:dyDescent="0.25">
      <c r="A24" s="74"/>
      <c r="B24" s="108"/>
      <c r="C24" s="181"/>
      <c r="D24" s="181"/>
      <c r="E24" s="181"/>
      <c r="F24" s="181"/>
    </row>
    <row r="25" spans="1:12" s="1" customFormat="1" ht="15" customHeight="1" x14ac:dyDescent="0.25">
      <c r="A25" s="74"/>
      <c r="B25" s="108"/>
      <c r="C25" s="181"/>
      <c r="D25" s="181"/>
      <c r="E25" s="181"/>
      <c r="F25" s="181"/>
    </row>
    <row r="26" spans="1:12" s="1" customFormat="1" ht="15" customHeight="1" x14ac:dyDescent="0.25">
      <c r="A26" s="74"/>
      <c r="B26" s="108"/>
      <c r="C26" s="181"/>
      <c r="D26" s="181"/>
      <c r="E26" s="181"/>
      <c r="F26" s="181"/>
    </row>
    <row r="27" spans="1:12" s="1" customFormat="1" ht="15" customHeight="1" x14ac:dyDescent="0.25">
      <c r="A27" s="74"/>
      <c r="B27" s="108"/>
      <c r="C27" s="181"/>
      <c r="D27" s="181"/>
      <c r="E27" s="181"/>
      <c r="F27" s="181"/>
    </row>
    <row r="28" spans="1:12" s="1" customFormat="1" ht="15" customHeight="1" x14ac:dyDescent="0.25">
      <c r="A28" s="74"/>
      <c r="B28" s="108"/>
      <c r="C28" s="181"/>
      <c r="D28" s="181"/>
      <c r="E28" s="181"/>
      <c r="F28" s="181"/>
    </row>
    <row r="29" spans="1:12" s="1" customFormat="1" ht="15" customHeight="1" x14ac:dyDescent="0.25">
      <c r="A29" s="74"/>
      <c r="B29" s="108"/>
      <c r="C29" s="181"/>
      <c r="D29" s="181"/>
      <c r="E29" s="181"/>
      <c r="F29" s="181"/>
    </row>
    <row r="30" spans="1:12" s="1" customFormat="1" ht="15" customHeight="1" x14ac:dyDescent="0.25">
      <c r="A30" s="74"/>
      <c r="B30" s="108"/>
      <c r="C30" s="181"/>
      <c r="D30" s="181"/>
      <c r="E30" s="181"/>
      <c r="F30" s="181"/>
    </row>
    <row r="31" spans="1:12" s="1" customFormat="1" ht="15" customHeight="1" x14ac:dyDescent="0.25">
      <c r="A31" s="74"/>
      <c r="B31" s="108"/>
      <c r="C31" s="181"/>
      <c r="D31" s="181"/>
      <c r="E31" s="181"/>
      <c r="F31" s="181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/>
    <hyperlink ref="B22" r:id="rId4" display="http://www.observatorioemigracao.pt/np4/6415"/>
    <hyperlink ref="B22:G22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27" t="s">
        <v>164</v>
      </c>
      <c r="C2" s="428"/>
      <c r="D2" s="428"/>
      <c r="E2" s="428"/>
      <c r="F2" s="428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8"/>
    </row>
    <row r="4" spans="1:16" s="59" customFormat="1" ht="15" customHeight="1" x14ac:dyDescent="0.25">
      <c r="A4" s="58"/>
    </row>
    <row r="5" spans="1:16" s="59" customFormat="1" ht="15" customHeight="1" x14ac:dyDescent="0.25">
      <c r="A5" s="58"/>
    </row>
    <row r="6" spans="1:16" s="59" customFormat="1" ht="15" customHeight="1" x14ac:dyDescent="0.25">
      <c r="A6" s="58"/>
    </row>
    <row r="7" spans="1:16" s="59" customFormat="1" ht="15" customHeight="1" x14ac:dyDescent="0.25">
      <c r="A7" s="58"/>
    </row>
    <row r="8" spans="1:16" s="59" customFormat="1" ht="15" customHeight="1" x14ac:dyDescent="0.25">
      <c r="A8" s="58"/>
    </row>
    <row r="9" spans="1:16" s="59" customFormat="1" ht="15" customHeight="1" x14ac:dyDescent="0.25">
      <c r="A9" s="58"/>
    </row>
    <row r="10" spans="1:16" s="59" customFormat="1" ht="15" customHeight="1" x14ac:dyDescent="0.25">
      <c r="A10" s="58"/>
    </row>
    <row r="11" spans="1:16" s="59" customFormat="1" ht="15" customHeight="1" x14ac:dyDescent="0.25">
      <c r="A11" s="58"/>
    </row>
    <row r="12" spans="1:16" s="59" customFormat="1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s="59" customFormat="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/>
    <row r="33" spans="1:8" s="1" customFormat="1" ht="45" customHeight="1" x14ac:dyDescent="0.25">
      <c r="A33" s="48" t="s">
        <v>13</v>
      </c>
      <c r="B33" s="381" t="s">
        <v>162</v>
      </c>
      <c r="C33" s="382"/>
      <c r="D33" s="382"/>
      <c r="E33" s="382"/>
      <c r="F33" s="382"/>
    </row>
    <row r="34" spans="1:8" s="309" customFormat="1" ht="15" customHeight="1" x14ac:dyDescent="0.25">
      <c r="A34" s="333" t="s">
        <v>11</v>
      </c>
      <c r="B34" s="353" t="s">
        <v>196</v>
      </c>
      <c r="C34" s="354"/>
    </row>
    <row r="35" spans="1:8" s="309" customFormat="1" ht="15" customHeight="1" x14ac:dyDescent="0.25">
      <c r="A35" s="334" t="s">
        <v>2</v>
      </c>
      <c r="B35" s="355" t="s">
        <v>197</v>
      </c>
      <c r="C35" s="355"/>
      <c r="D35" s="355"/>
      <c r="E35" s="355"/>
      <c r="F35" s="355"/>
      <c r="G35" s="355"/>
      <c r="H35" s="307"/>
    </row>
    <row r="36" spans="1:8" ht="15" customHeight="1" x14ac:dyDescent="0.25"/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C34"/>
    <mergeCell ref="B35:G35"/>
  </mergeCells>
  <hyperlinks>
    <hyperlink ref="F1" location="Índice!A1" display="[índice Ç]"/>
    <hyperlink ref="B35" r:id="rId4" display="http://www.observatorioemigracao.pt/np4/6415"/>
    <hyperlink ref="B35:G35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153" t="s">
        <v>18</v>
      </c>
    </row>
    <row r="2" spans="1:16" s="13" customFormat="1" ht="30" customHeight="1" x14ac:dyDescent="0.25">
      <c r="A2" s="11"/>
      <c r="B2" s="427" t="s">
        <v>165</v>
      </c>
      <c r="C2" s="428"/>
      <c r="D2" s="428"/>
      <c r="E2" s="428"/>
      <c r="F2" s="428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</row>
    <row r="4" spans="1:16" ht="15" customHeight="1" x14ac:dyDescent="0.25">
      <c r="A4" s="58"/>
    </row>
    <row r="5" spans="1:16" ht="15" customHeight="1" x14ac:dyDescent="0.25">
      <c r="A5" s="58"/>
    </row>
    <row r="6" spans="1:16" ht="15" customHeight="1" x14ac:dyDescent="0.25">
      <c r="A6" s="58"/>
    </row>
    <row r="7" spans="1:16" ht="15" customHeight="1" x14ac:dyDescent="0.25">
      <c r="A7" s="58"/>
    </row>
    <row r="8" spans="1:16" ht="15" customHeight="1" x14ac:dyDescent="0.25">
      <c r="A8" s="58"/>
    </row>
    <row r="9" spans="1:16" ht="15" customHeight="1" x14ac:dyDescent="0.25">
      <c r="A9" s="58"/>
    </row>
    <row r="10" spans="1:16" ht="15" customHeight="1" x14ac:dyDescent="0.25">
      <c r="A10" s="58"/>
    </row>
    <row r="11" spans="1:16" ht="15" customHeight="1" x14ac:dyDescent="0.25">
      <c r="A11" s="58"/>
    </row>
    <row r="12" spans="1:16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>
      <c r="A32" s="58"/>
    </row>
    <row r="33" spans="1:8" ht="30" customHeight="1" x14ac:dyDescent="0.25">
      <c r="A33" s="48" t="s">
        <v>12</v>
      </c>
      <c r="B33" s="433" t="s">
        <v>138</v>
      </c>
      <c r="C33" s="424"/>
      <c r="D33" s="424"/>
      <c r="E33" s="424"/>
      <c r="F33" s="424"/>
    </row>
    <row r="34" spans="1:8" s="1" customFormat="1" ht="45" customHeight="1" x14ac:dyDescent="0.25">
      <c r="A34" s="48" t="s">
        <v>13</v>
      </c>
      <c r="B34" s="381" t="s">
        <v>162</v>
      </c>
      <c r="C34" s="382"/>
      <c r="D34" s="382"/>
      <c r="E34" s="382"/>
      <c r="F34" s="382"/>
    </row>
    <row r="35" spans="1:8" s="309" customFormat="1" ht="15" customHeight="1" x14ac:dyDescent="0.25">
      <c r="A35" s="333" t="s">
        <v>11</v>
      </c>
      <c r="B35" s="353" t="s">
        <v>196</v>
      </c>
      <c r="C35" s="354"/>
    </row>
    <row r="36" spans="1:8" s="309" customFormat="1" ht="15" customHeight="1" x14ac:dyDescent="0.25">
      <c r="A36" s="334" t="s">
        <v>2</v>
      </c>
      <c r="B36" s="355" t="s">
        <v>197</v>
      </c>
      <c r="C36" s="355"/>
      <c r="D36" s="355"/>
      <c r="E36" s="355"/>
      <c r="F36" s="355"/>
      <c r="G36" s="355"/>
      <c r="H36" s="307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4"/>
      <c r="E68" s="94"/>
      <c r="F68" s="94"/>
    </row>
    <row r="69" spans="1:9" s="39" customFormat="1" ht="12" customHeight="1" x14ac:dyDescent="0.25">
      <c r="B69" s="27"/>
      <c r="C69" s="31"/>
      <c r="D69" s="94"/>
      <c r="E69" s="94"/>
      <c r="F69" s="94"/>
    </row>
    <row r="70" spans="1:9" s="39" customFormat="1" ht="12" customHeight="1" x14ac:dyDescent="0.25">
      <c r="B70" s="28"/>
      <c r="C70" s="33"/>
      <c r="D70" s="94"/>
      <c r="E70" s="94"/>
      <c r="F70" s="94"/>
    </row>
    <row r="71" spans="1:9" s="39" customFormat="1" ht="12" customHeight="1" x14ac:dyDescent="0.25"/>
  </sheetData>
  <customSheetViews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4" display="http://www.observatorioemigracao.pt/np4/6415"/>
    <hyperlink ref="B36:G36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34" t="s">
        <v>166</v>
      </c>
      <c r="C2" s="435"/>
      <c r="D2" s="435"/>
      <c r="E2" s="435"/>
      <c r="F2" s="435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59" customFormat="1" ht="15" customHeight="1" x14ac:dyDescent="0.25"/>
    <row r="6" spans="1:16" s="59" customFormat="1" ht="15" customHeight="1" x14ac:dyDescent="0.25"/>
    <row r="7" spans="1:16" s="59" customFormat="1" ht="15" customHeight="1" x14ac:dyDescent="0.25"/>
    <row r="8" spans="1:16" s="59" customFormat="1" ht="15" customHeight="1" x14ac:dyDescent="0.25"/>
    <row r="9" spans="1:16" s="59" customFormat="1" ht="15" customHeight="1" x14ac:dyDescent="0.25"/>
    <row r="10" spans="1:16" s="59" customFormat="1" ht="15" customHeight="1" x14ac:dyDescent="0.25"/>
    <row r="11" spans="1:16" s="59" customFormat="1" ht="15" customHeight="1" x14ac:dyDescent="0.25"/>
    <row r="12" spans="1:16" s="59" customFormat="1" ht="15" customHeight="1" x14ac:dyDescent="0.25"/>
    <row r="13" spans="1:16" s="59" customFormat="1" ht="15" customHeight="1" x14ac:dyDescent="0.25"/>
    <row r="14" spans="1:16" s="59" customFormat="1" ht="15" customHeight="1" x14ac:dyDescent="0.25"/>
    <row r="15" spans="1:16" s="59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59" customFormat="1" ht="15" customHeight="1" x14ac:dyDescent="0.25"/>
    <row r="33" spans="1:8" ht="45" customHeight="1" x14ac:dyDescent="0.25">
      <c r="A33" s="48" t="s">
        <v>12</v>
      </c>
      <c r="B33" s="436" t="s">
        <v>96</v>
      </c>
      <c r="C33" s="418"/>
      <c r="D33" s="418"/>
      <c r="E33" s="418"/>
      <c r="F33" s="418"/>
    </row>
    <row r="34" spans="1:8" s="1" customFormat="1" ht="45" customHeight="1" x14ac:dyDescent="0.25">
      <c r="A34" s="48" t="s">
        <v>13</v>
      </c>
      <c r="B34" s="381" t="s">
        <v>162</v>
      </c>
      <c r="C34" s="382"/>
      <c r="D34" s="382"/>
      <c r="E34" s="382"/>
      <c r="F34" s="382"/>
    </row>
    <row r="35" spans="1:8" s="309" customFormat="1" ht="15" customHeight="1" x14ac:dyDescent="0.25">
      <c r="A35" s="333" t="s">
        <v>11</v>
      </c>
      <c r="B35" s="353" t="s">
        <v>196</v>
      </c>
      <c r="C35" s="354"/>
    </row>
    <row r="36" spans="1:8" s="309" customFormat="1" ht="15" customHeight="1" x14ac:dyDescent="0.25">
      <c r="A36" s="334" t="s">
        <v>2</v>
      </c>
      <c r="B36" s="355" t="s">
        <v>197</v>
      </c>
      <c r="C36" s="355"/>
      <c r="D36" s="355"/>
      <c r="E36" s="355"/>
      <c r="F36" s="355"/>
      <c r="G36" s="355"/>
      <c r="H36" s="307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8" spans="1:14" ht="12" customHeight="1" x14ac:dyDescent="0.25">
      <c r="E58" s="145"/>
      <c r="F58" s="225"/>
      <c r="G58" s="224"/>
    </row>
    <row r="59" spans="1:14" ht="12" customHeight="1" x14ac:dyDescent="0.25">
      <c r="E59" s="145"/>
      <c r="F59" s="225"/>
      <c r="G59" s="225"/>
      <c r="H59" s="229"/>
    </row>
    <row r="60" spans="1:14" ht="12" customHeight="1" x14ac:dyDescent="0.2">
      <c r="A60" s="146"/>
      <c r="B60" s="236" t="s">
        <v>30</v>
      </c>
      <c r="C60" s="237">
        <v>5.088679</v>
      </c>
      <c r="D60" s="237">
        <v>14.7</v>
      </c>
      <c r="E60" s="145"/>
      <c r="F60" s="225"/>
      <c r="G60" s="225"/>
      <c r="H60" s="229"/>
    </row>
    <row r="61" spans="1:14" ht="12" customHeight="1" x14ac:dyDescent="0.2">
      <c r="A61" s="146"/>
      <c r="B61" s="236" t="s">
        <v>37</v>
      </c>
      <c r="C61" s="237">
        <v>6.6539549999999998</v>
      </c>
      <c r="D61" s="237">
        <v>18.8</v>
      </c>
      <c r="E61" s="145"/>
      <c r="F61" s="225"/>
      <c r="G61" s="225"/>
      <c r="H61" s="229"/>
    </row>
    <row r="62" spans="1:14" ht="12" customHeight="1" x14ac:dyDescent="0.2">
      <c r="A62" s="146"/>
      <c r="B62" s="236" t="s">
        <v>38</v>
      </c>
      <c r="C62" s="237">
        <v>4.947438</v>
      </c>
      <c r="D62" s="237">
        <v>11.2</v>
      </c>
      <c r="E62" s="145"/>
      <c r="F62" s="225"/>
      <c r="G62" s="225"/>
      <c r="H62" s="230"/>
      <c r="I62" s="39"/>
    </row>
    <row r="63" spans="1:14" ht="12" customHeight="1" x14ac:dyDescent="0.2">
      <c r="A63" s="147"/>
      <c r="B63" s="236" t="s">
        <v>39</v>
      </c>
      <c r="C63" s="237">
        <v>18.253699999999998</v>
      </c>
      <c r="D63" s="237">
        <v>2.2000000000000002</v>
      </c>
      <c r="E63" s="231"/>
      <c r="F63" s="225"/>
      <c r="G63" s="225"/>
      <c r="H63" s="232"/>
      <c r="I63" s="37"/>
      <c r="L63" s="5"/>
      <c r="M63" s="5"/>
      <c r="N63" s="5"/>
    </row>
    <row r="64" spans="1:14" ht="12" customHeight="1" x14ac:dyDescent="0.2">
      <c r="A64" s="147"/>
      <c r="B64" s="236" t="s">
        <v>41</v>
      </c>
      <c r="C64" s="237">
        <v>4.5454600000000003</v>
      </c>
      <c r="D64" s="237">
        <v>11.4</v>
      </c>
      <c r="E64" s="145"/>
      <c r="F64" s="225"/>
      <c r="G64" s="225"/>
      <c r="H64" s="232"/>
      <c r="I64" s="37"/>
    </row>
    <row r="65" spans="1:9" ht="12" customHeight="1" x14ac:dyDescent="0.2">
      <c r="A65" s="147"/>
      <c r="B65" s="236" t="s">
        <v>42</v>
      </c>
      <c r="C65" s="237">
        <v>6.5499460000000003</v>
      </c>
      <c r="D65" s="237">
        <v>3.4</v>
      </c>
      <c r="E65" s="145"/>
      <c r="F65" s="225"/>
      <c r="G65" s="225"/>
      <c r="H65" s="233"/>
      <c r="I65" s="38"/>
    </row>
    <row r="66" spans="1:9" ht="12" customHeight="1" x14ac:dyDescent="0.2">
      <c r="A66" s="146"/>
      <c r="B66" s="236" t="s">
        <v>43</v>
      </c>
      <c r="C66" s="237">
        <v>6.9432749999999999</v>
      </c>
      <c r="D66" s="237">
        <v>11.8</v>
      </c>
      <c r="E66" s="145"/>
      <c r="F66" s="225"/>
      <c r="G66" s="225"/>
      <c r="H66" s="232"/>
      <c r="I66" s="37"/>
    </row>
    <row r="67" spans="1:9" s="39" customFormat="1" ht="12" customHeight="1" x14ac:dyDescent="0.2">
      <c r="A67" s="146"/>
      <c r="B67" s="236" t="s">
        <v>27</v>
      </c>
      <c r="C67" s="237">
        <v>2.8898510000000002</v>
      </c>
      <c r="D67" s="237">
        <v>12.8</v>
      </c>
      <c r="E67" s="145"/>
      <c r="F67" s="225"/>
      <c r="G67" s="225"/>
      <c r="H67" s="230"/>
    </row>
    <row r="68" spans="1:9" s="39" customFormat="1" ht="12" customHeight="1" x14ac:dyDescent="0.2">
      <c r="A68" s="146"/>
      <c r="B68" s="236" t="s">
        <v>44</v>
      </c>
      <c r="C68" s="237">
        <v>15.15964</v>
      </c>
      <c r="D68" s="237">
        <v>14.7</v>
      </c>
      <c r="E68" s="145"/>
      <c r="F68" s="225"/>
      <c r="G68" s="225"/>
      <c r="H68" s="230"/>
    </row>
    <row r="69" spans="1:9" s="39" customFormat="1" ht="12" customHeight="1" x14ac:dyDescent="0.2">
      <c r="A69" s="146"/>
      <c r="B69" s="236" t="s">
        <v>45</v>
      </c>
      <c r="C69" s="237">
        <v>5.3459409999999998</v>
      </c>
      <c r="D69" s="237">
        <v>6.2</v>
      </c>
      <c r="E69" s="145"/>
      <c r="F69" s="225"/>
      <c r="G69" s="225"/>
      <c r="H69" s="230"/>
    </row>
    <row r="70" spans="1:9" s="39" customFormat="1" ht="12" customHeight="1" x14ac:dyDescent="0.2">
      <c r="A70" s="146"/>
      <c r="B70" s="236" t="s">
        <v>28</v>
      </c>
      <c r="C70" s="237">
        <v>3.2885239999999998</v>
      </c>
      <c r="D70" s="237">
        <v>11.8</v>
      </c>
      <c r="E70" s="145"/>
      <c r="F70" s="225"/>
      <c r="G70" s="225"/>
      <c r="H70" s="230"/>
    </row>
    <row r="71" spans="1:9" ht="12" customHeight="1" x14ac:dyDescent="0.2">
      <c r="A71" s="146"/>
      <c r="B71" s="236" t="s">
        <v>46</v>
      </c>
      <c r="C71" s="237">
        <v>8.6717329999999997</v>
      </c>
      <c r="D71" s="237">
        <v>11.3</v>
      </c>
      <c r="E71" s="145"/>
      <c r="F71" s="225"/>
      <c r="G71" s="225"/>
      <c r="H71" s="229"/>
    </row>
    <row r="72" spans="1:9" ht="12" customHeight="1" x14ac:dyDescent="0.2">
      <c r="A72" s="146"/>
      <c r="B72" s="236" t="s">
        <v>56</v>
      </c>
      <c r="C72" s="237">
        <v>5.9260529999999996</v>
      </c>
      <c r="D72" s="237">
        <v>12</v>
      </c>
      <c r="E72" s="145"/>
      <c r="F72" s="225"/>
      <c r="G72" s="225"/>
      <c r="H72" s="229"/>
    </row>
    <row r="73" spans="1:9" ht="12" customHeight="1" x14ac:dyDescent="0.2">
      <c r="A73" s="146"/>
      <c r="B73" s="236" t="s">
        <v>47</v>
      </c>
      <c r="C73" s="237">
        <v>6.510313</v>
      </c>
      <c r="D73" s="237">
        <v>5.2</v>
      </c>
      <c r="E73" s="145"/>
      <c r="F73" s="225"/>
      <c r="G73" s="225"/>
      <c r="H73" s="229"/>
    </row>
    <row r="74" spans="1:9" ht="12" customHeight="1" x14ac:dyDescent="0.2">
      <c r="A74" s="146"/>
      <c r="B74" s="236" t="s">
        <v>48</v>
      </c>
      <c r="C74" s="237">
        <v>16.662839999999999</v>
      </c>
      <c r="D74" s="237">
        <v>16.8</v>
      </c>
      <c r="E74" s="145"/>
      <c r="F74" s="225"/>
      <c r="G74" s="225"/>
      <c r="H74" s="229"/>
    </row>
    <row r="75" spans="1:9" ht="12" customHeight="1" x14ac:dyDescent="0.2">
      <c r="A75" s="146"/>
      <c r="B75" s="236" t="s">
        <v>49</v>
      </c>
      <c r="C75" s="237">
        <v>5.0026380000000001</v>
      </c>
      <c r="D75" s="237">
        <v>9.8000000000000007</v>
      </c>
      <c r="E75" s="145"/>
      <c r="F75" s="225"/>
      <c r="G75" s="225"/>
      <c r="H75" s="229"/>
    </row>
    <row r="76" spans="1:9" ht="12" customHeight="1" x14ac:dyDescent="0.2">
      <c r="A76" s="146"/>
      <c r="B76" s="236" t="s">
        <v>50</v>
      </c>
      <c r="C76" s="237">
        <v>19.271100000000001</v>
      </c>
      <c r="D76" s="237">
        <v>13.2</v>
      </c>
      <c r="E76" s="145"/>
      <c r="F76" s="225"/>
      <c r="G76" s="225"/>
      <c r="H76" s="229"/>
    </row>
    <row r="77" spans="1:9" ht="12" customHeight="1" x14ac:dyDescent="0.2">
      <c r="A77" s="146"/>
      <c r="B77" s="236" t="s">
        <v>51</v>
      </c>
      <c r="C77" s="237">
        <v>21.107320000000001</v>
      </c>
      <c r="D77" s="237">
        <v>4.4000000000000004</v>
      </c>
      <c r="E77" s="145"/>
      <c r="F77" s="225"/>
      <c r="G77" s="225"/>
      <c r="H77" s="229"/>
    </row>
    <row r="78" spans="1:9" ht="12" customHeight="1" x14ac:dyDescent="0.2">
      <c r="A78" s="146"/>
      <c r="B78" s="236" t="s">
        <v>52</v>
      </c>
      <c r="C78" s="237">
        <v>12.38015</v>
      </c>
      <c r="D78" s="237">
        <v>1.7</v>
      </c>
      <c r="E78" s="145"/>
      <c r="F78" s="225"/>
      <c r="G78" s="225"/>
      <c r="H78" s="229"/>
    </row>
    <row r="79" spans="1:9" ht="12" customHeight="1" x14ac:dyDescent="0.2">
      <c r="A79" s="146"/>
      <c r="B79" s="238" t="s">
        <v>4</v>
      </c>
      <c r="C79" s="237">
        <v>22.020569999999999</v>
      </c>
      <c r="D79" s="237">
        <v>8.6</v>
      </c>
      <c r="E79" s="128"/>
      <c r="F79" s="225"/>
      <c r="G79" s="225"/>
      <c r="H79" s="229"/>
    </row>
    <row r="80" spans="1:9" ht="12" customHeight="1" x14ac:dyDescent="0.2">
      <c r="A80" s="146"/>
      <c r="B80" s="236" t="s">
        <v>26</v>
      </c>
      <c r="C80" s="237">
        <v>7.4540129999999998</v>
      </c>
      <c r="D80" s="237">
        <v>13.4</v>
      </c>
      <c r="E80" s="145"/>
      <c r="F80" s="225"/>
      <c r="G80" s="225"/>
      <c r="H80" s="229"/>
    </row>
    <row r="81" spans="1:8" ht="12" customHeight="1" x14ac:dyDescent="0.2">
      <c r="A81" s="146"/>
      <c r="B81" s="236" t="s">
        <v>53</v>
      </c>
      <c r="C81" s="237">
        <v>9.0843509999999998</v>
      </c>
      <c r="D81" s="237">
        <v>4.0999999999999996</v>
      </c>
      <c r="E81" s="234"/>
      <c r="F81" s="235"/>
      <c r="G81" s="235"/>
      <c r="H81" s="229"/>
    </row>
    <row r="82" spans="1:8" ht="12" customHeight="1" x14ac:dyDescent="0.2">
      <c r="A82" s="146"/>
      <c r="B82" s="236" t="s">
        <v>32</v>
      </c>
      <c r="C82" s="237">
        <v>18.3</v>
      </c>
      <c r="D82" s="237">
        <v>1.9</v>
      </c>
      <c r="E82" s="145"/>
      <c r="F82" s="225"/>
      <c r="G82" s="225"/>
      <c r="H82" s="229"/>
    </row>
    <row r="83" spans="1:8" ht="12" customHeight="1" x14ac:dyDescent="0.2">
      <c r="A83" s="146"/>
      <c r="B83" s="236" t="s">
        <v>54</v>
      </c>
      <c r="C83" s="237">
        <v>18.270219999999998</v>
      </c>
      <c r="D83" s="237">
        <v>17.399999999999999</v>
      </c>
      <c r="E83" s="145"/>
      <c r="F83" s="225"/>
      <c r="G83" s="225"/>
      <c r="H83" s="229"/>
    </row>
    <row r="84" spans="1:8" ht="12" customHeight="1" x14ac:dyDescent="0.25">
      <c r="B84" s="239"/>
      <c r="C84" s="240">
        <f>AVERAGE(C60:C83)</f>
        <v>10.43032125</v>
      </c>
      <c r="D84" s="240">
        <f>AVERAGE(D60:D83)</f>
        <v>9.9500000000000011</v>
      </c>
      <c r="E84" s="70"/>
      <c r="F84" s="225"/>
      <c r="G84" s="225"/>
      <c r="H84" s="229"/>
    </row>
    <row r="85" spans="1:8" ht="12" customHeight="1" x14ac:dyDescent="0.25">
      <c r="E85" s="145"/>
      <c r="F85" s="225"/>
      <c r="G85" s="225"/>
      <c r="H85" s="229"/>
    </row>
    <row r="86" spans="1:8" ht="12" customHeight="1" x14ac:dyDescent="0.25">
      <c r="E86" s="229"/>
      <c r="F86" s="229"/>
      <c r="G86" s="229"/>
      <c r="H86" s="229"/>
    </row>
  </sheetData>
  <sortState ref="B60:D84">
    <sortCondition ref="B60:B84"/>
  </sortState>
  <customSheetViews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3:F33"/>
    <mergeCell ref="B35:C35"/>
    <mergeCell ref="B36:G36"/>
  </mergeCells>
  <hyperlinks>
    <hyperlink ref="F1" location="Índice!A1" display="[índice Ç]"/>
    <hyperlink ref="B36" r:id="rId4" display="http://www.observatorioemigracao.pt/np4/6415"/>
    <hyperlink ref="B36:G36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2"/>
      <c r="D1" s="92"/>
      <c r="E1" s="92"/>
      <c r="F1" s="92"/>
      <c r="G1" s="9"/>
      <c r="H1" s="9"/>
      <c r="I1" s="61" t="s">
        <v>18</v>
      </c>
    </row>
    <row r="2" spans="1:19" ht="30" customHeight="1" thickBot="1" x14ac:dyDescent="0.3">
      <c r="B2" s="368" t="s">
        <v>187</v>
      </c>
      <c r="C2" s="369"/>
      <c r="D2" s="369"/>
      <c r="E2" s="369"/>
      <c r="F2" s="369"/>
      <c r="G2" s="369"/>
      <c r="H2" s="369"/>
      <c r="I2" s="369"/>
    </row>
    <row r="3" spans="1:19" ht="45" customHeight="1" x14ac:dyDescent="0.25">
      <c r="B3" s="370" t="s">
        <v>33</v>
      </c>
      <c r="C3" s="372" t="s">
        <v>4</v>
      </c>
      <c r="D3" s="374" t="s">
        <v>135</v>
      </c>
      <c r="E3" s="375"/>
      <c r="F3" s="376"/>
      <c r="G3" s="377" t="s">
        <v>136</v>
      </c>
      <c r="H3" s="375"/>
      <c r="I3" s="375"/>
    </row>
    <row r="4" spans="1:19" ht="30" customHeight="1" x14ac:dyDescent="0.25">
      <c r="B4" s="371"/>
      <c r="C4" s="373"/>
      <c r="D4" s="76" t="s">
        <v>26</v>
      </c>
      <c r="E4" s="90" t="s">
        <v>28</v>
      </c>
      <c r="F4" s="93" t="s">
        <v>25</v>
      </c>
      <c r="G4" s="90" t="s">
        <v>31</v>
      </c>
      <c r="H4" s="179" t="s">
        <v>8</v>
      </c>
      <c r="I4" s="91" t="s">
        <v>149</v>
      </c>
    </row>
    <row r="5" spans="1:19" s="312" customFormat="1" ht="15" customHeight="1" x14ac:dyDescent="0.25">
      <c r="B5" s="80" t="s">
        <v>174</v>
      </c>
      <c r="C5" s="257">
        <v>92.2</v>
      </c>
      <c r="D5" s="258">
        <v>243.6</v>
      </c>
      <c r="E5" s="259">
        <v>549.1</v>
      </c>
      <c r="F5" s="326">
        <v>41.3</v>
      </c>
      <c r="G5" s="260">
        <v>8515.7999999999993</v>
      </c>
      <c r="H5" s="259">
        <v>4</v>
      </c>
      <c r="I5" s="259">
        <v>603.54999999999995</v>
      </c>
      <c r="K5" s="313"/>
      <c r="L5" s="313"/>
      <c r="M5" s="313"/>
      <c r="N5" s="313"/>
      <c r="O5" s="313"/>
      <c r="P5" s="313"/>
      <c r="Q5" s="313"/>
      <c r="R5" s="313"/>
      <c r="S5" s="313"/>
    </row>
    <row r="6" spans="1:19" s="312" customFormat="1" ht="15" customHeight="1" x14ac:dyDescent="0.25">
      <c r="B6" s="10" t="s">
        <v>169</v>
      </c>
      <c r="C6" s="261">
        <v>10.28</v>
      </c>
      <c r="D6" s="262">
        <v>66.5</v>
      </c>
      <c r="E6" s="263">
        <v>67</v>
      </c>
      <c r="F6" s="327">
        <v>8.5</v>
      </c>
      <c r="G6" s="264">
        <v>209.5</v>
      </c>
      <c r="H6" s="263">
        <v>0.54600000000000004</v>
      </c>
      <c r="I6" s="263">
        <v>44.6</v>
      </c>
      <c r="K6" s="313"/>
      <c r="L6" s="313"/>
      <c r="M6" s="313"/>
      <c r="N6" s="313"/>
      <c r="O6" s="313"/>
      <c r="P6" s="313"/>
      <c r="Q6" s="313"/>
      <c r="R6" s="313"/>
      <c r="S6" s="313"/>
    </row>
    <row r="7" spans="1:19" s="312" customFormat="1" ht="15" customHeight="1" x14ac:dyDescent="0.25">
      <c r="B7" s="2" t="s">
        <v>185</v>
      </c>
      <c r="C7" s="265">
        <v>112.2</v>
      </c>
      <c r="D7" s="266">
        <v>274.8</v>
      </c>
      <c r="E7" s="267">
        <v>122.3</v>
      </c>
      <c r="F7" s="328">
        <v>215.5</v>
      </c>
      <c r="G7" s="268">
        <v>25.1</v>
      </c>
      <c r="H7" s="267">
        <v>134.9</v>
      </c>
      <c r="I7" s="267">
        <v>77</v>
      </c>
      <c r="K7" s="313"/>
      <c r="L7" s="313"/>
      <c r="M7" s="313"/>
      <c r="N7" s="313"/>
      <c r="O7" s="313"/>
      <c r="P7" s="313"/>
      <c r="Q7" s="313"/>
      <c r="R7" s="313"/>
      <c r="S7" s="313"/>
    </row>
    <row r="8" spans="1:19" s="312" customFormat="1" ht="15" customHeight="1" x14ac:dyDescent="0.25">
      <c r="B8" s="10" t="s">
        <v>170</v>
      </c>
      <c r="C8" s="261">
        <v>65.2</v>
      </c>
      <c r="D8" s="262">
        <v>83.4</v>
      </c>
      <c r="E8" s="263">
        <v>80.400000000000006</v>
      </c>
      <c r="F8" s="327">
        <v>73.8</v>
      </c>
      <c r="G8" s="264">
        <v>86.6</v>
      </c>
      <c r="H8" s="263">
        <v>65.7</v>
      </c>
      <c r="I8" s="263">
        <v>69.400000000000006</v>
      </c>
      <c r="K8" s="313"/>
      <c r="L8" s="313"/>
      <c r="M8" s="313"/>
      <c r="N8" s="313"/>
      <c r="O8" s="313"/>
      <c r="P8" s="313"/>
      <c r="Q8" s="313"/>
      <c r="R8" s="313"/>
      <c r="S8" s="313"/>
    </row>
    <row r="9" spans="1:19" s="312" customFormat="1" ht="15" customHeight="1" x14ac:dyDescent="0.25">
      <c r="B9" s="2" t="s">
        <v>171</v>
      </c>
      <c r="C9" s="265">
        <v>-0.2</v>
      </c>
      <c r="D9" s="266">
        <v>0.6</v>
      </c>
      <c r="E9" s="267">
        <v>0.2</v>
      </c>
      <c r="F9" s="328">
        <v>0.8</v>
      </c>
      <c r="G9" s="268">
        <v>0.8</v>
      </c>
      <c r="H9" s="267">
        <v>1.2</v>
      </c>
      <c r="I9" s="267">
        <v>-0.5</v>
      </c>
      <c r="K9" s="313"/>
      <c r="L9" s="313"/>
      <c r="M9" s="313"/>
      <c r="N9" s="313"/>
      <c r="O9" s="313"/>
      <c r="P9" s="313"/>
      <c r="Q9" s="313"/>
      <c r="R9" s="313"/>
      <c r="S9" s="313"/>
    </row>
    <row r="10" spans="1:19" s="312" customFormat="1" ht="15" customHeight="1" x14ac:dyDescent="0.25">
      <c r="B10" s="10" t="s">
        <v>172</v>
      </c>
      <c r="C10" s="261">
        <v>13.5</v>
      </c>
      <c r="D10" s="262">
        <v>17.7</v>
      </c>
      <c r="E10" s="263">
        <v>18</v>
      </c>
      <c r="F10" s="327">
        <v>14.9</v>
      </c>
      <c r="G10" s="264">
        <v>21.3</v>
      </c>
      <c r="H10" s="263">
        <v>28.8</v>
      </c>
      <c r="I10" s="263">
        <v>15.8</v>
      </c>
      <c r="K10" s="313"/>
      <c r="L10" s="313"/>
      <c r="M10" s="313"/>
      <c r="N10" s="313"/>
      <c r="O10" s="313"/>
      <c r="P10" s="313"/>
      <c r="Q10" s="313"/>
      <c r="R10" s="313"/>
      <c r="S10" s="313"/>
    </row>
    <row r="11" spans="1:19" s="312" customFormat="1" ht="15" customHeight="1" x14ac:dyDescent="0.25">
      <c r="B11" s="2" t="s">
        <v>173</v>
      </c>
      <c r="C11" s="265">
        <v>22</v>
      </c>
      <c r="D11" s="266">
        <v>18.399999999999999</v>
      </c>
      <c r="E11" s="267">
        <v>20</v>
      </c>
      <c r="F11" s="328">
        <v>18.600000000000001</v>
      </c>
      <c r="G11" s="268">
        <v>8.9</v>
      </c>
      <c r="H11" s="267">
        <v>4.5999999999999996</v>
      </c>
      <c r="I11" s="267">
        <v>16.399999999999999</v>
      </c>
      <c r="K11" s="313"/>
      <c r="L11" s="313"/>
      <c r="M11" s="313"/>
      <c r="N11" s="313"/>
      <c r="O11" s="313"/>
      <c r="P11" s="313"/>
      <c r="Q11" s="313"/>
      <c r="R11" s="313"/>
      <c r="S11" s="313"/>
    </row>
    <row r="12" spans="1:19" s="312" customFormat="1" ht="15" customHeight="1" x14ac:dyDescent="0.25">
      <c r="B12" s="10" t="s">
        <v>168</v>
      </c>
      <c r="C12" s="261">
        <v>1.4</v>
      </c>
      <c r="D12" s="262">
        <v>1.8</v>
      </c>
      <c r="E12" s="263">
        <v>1.9</v>
      </c>
      <c r="F12" s="327">
        <v>1.5</v>
      </c>
      <c r="G12" s="264">
        <v>1.7</v>
      </c>
      <c r="H12" s="263">
        <v>2.2999999999999998</v>
      </c>
      <c r="I12" s="263">
        <v>1.4</v>
      </c>
      <c r="K12" s="313"/>
      <c r="L12" s="313"/>
      <c r="M12" s="313"/>
      <c r="N12" s="313"/>
      <c r="O12" s="313"/>
      <c r="P12" s="313"/>
      <c r="Q12" s="313"/>
      <c r="R12" s="313"/>
      <c r="S12" s="313"/>
    </row>
    <row r="13" spans="1:19" s="312" customFormat="1" ht="15" customHeight="1" x14ac:dyDescent="0.25">
      <c r="B13" s="2" t="s">
        <v>176</v>
      </c>
      <c r="C13" s="265">
        <v>4.8</v>
      </c>
      <c r="D13" s="266">
        <v>32.200000000000003</v>
      </c>
      <c r="E13" s="267">
        <v>27.088000000000001</v>
      </c>
      <c r="F13" s="328">
        <v>4.6429999999999998</v>
      </c>
      <c r="G13" s="268">
        <v>90.763999999999996</v>
      </c>
      <c r="H13" s="267">
        <v>0.19500000000000001</v>
      </c>
      <c r="I13" s="267">
        <v>16.361000000000001</v>
      </c>
      <c r="K13" s="313"/>
      <c r="L13" s="313"/>
      <c r="M13" s="313"/>
      <c r="N13" s="313"/>
      <c r="O13" s="313"/>
      <c r="P13" s="313"/>
      <c r="Q13" s="313"/>
      <c r="R13" s="313"/>
      <c r="S13" s="313"/>
    </row>
    <row r="14" spans="1:19" s="308" customFormat="1" ht="15" customHeight="1" x14ac:dyDescent="0.25">
      <c r="B14" s="10" t="s">
        <v>184</v>
      </c>
      <c r="C14" s="261">
        <v>27.1</v>
      </c>
      <c r="D14" s="262">
        <v>43.7</v>
      </c>
      <c r="E14" s="263">
        <v>41.4</v>
      </c>
      <c r="F14" s="327">
        <v>41.6</v>
      </c>
      <c r="G14" s="264">
        <v>22</v>
      </c>
      <c r="H14" s="263">
        <v>15.9</v>
      </c>
      <c r="I14" s="263">
        <v>54</v>
      </c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2" customFormat="1" ht="15" customHeight="1" x14ac:dyDescent="0.25">
      <c r="B15" s="2" t="s">
        <v>175</v>
      </c>
      <c r="C15" s="265">
        <v>6.9</v>
      </c>
      <c r="D15" s="266">
        <v>4</v>
      </c>
      <c r="E15" s="267">
        <v>9.1999999999999993</v>
      </c>
      <c r="F15" s="328">
        <v>4.9000000000000004</v>
      </c>
      <c r="G15" s="268">
        <v>12.5</v>
      </c>
      <c r="H15" s="267">
        <v>12.3</v>
      </c>
      <c r="I15" s="267">
        <v>9.4</v>
      </c>
      <c r="K15" s="313"/>
      <c r="L15" s="313"/>
      <c r="M15" s="313"/>
      <c r="N15" s="313"/>
      <c r="O15" s="313"/>
      <c r="P15" s="313"/>
      <c r="Q15" s="313"/>
      <c r="R15" s="313"/>
      <c r="S15" s="313"/>
    </row>
    <row r="16" spans="1:19" s="308" customFormat="1" ht="22.5" x14ac:dyDescent="0.25">
      <c r="B16" s="190" t="s">
        <v>192</v>
      </c>
      <c r="C16" s="261">
        <v>43.7</v>
      </c>
      <c r="D16" s="262">
        <v>26.2</v>
      </c>
      <c r="E16" s="263">
        <v>41.6</v>
      </c>
      <c r="F16" s="327">
        <v>36.9</v>
      </c>
      <c r="G16" s="264" t="s">
        <v>7</v>
      </c>
      <c r="H16" s="263">
        <v>29.7</v>
      </c>
      <c r="I16" s="263">
        <v>21.1</v>
      </c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2" customFormat="1" ht="15" customHeight="1" x14ac:dyDescent="0.25">
      <c r="B17" s="2" t="s">
        <v>186</v>
      </c>
      <c r="C17" s="265">
        <v>20.3</v>
      </c>
      <c r="D17" s="266">
        <v>11.2</v>
      </c>
      <c r="E17" s="267">
        <v>20.9</v>
      </c>
      <c r="F17" s="328">
        <v>7.9</v>
      </c>
      <c r="G17" s="268">
        <v>28.6</v>
      </c>
      <c r="H17" s="267">
        <v>23.1</v>
      </c>
      <c r="I17" s="267">
        <v>19.600000000000001</v>
      </c>
      <c r="K17" s="313"/>
      <c r="L17" s="313"/>
      <c r="M17" s="313"/>
      <c r="N17" s="313"/>
      <c r="O17" s="313"/>
      <c r="P17" s="313"/>
      <c r="Q17" s="313"/>
      <c r="R17" s="313"/>
      <c r="S17" s="313"/>
    </row>
    <row r="18" spans="1:19" s="312" customFormat="1" ht="15" customHeight="1" x14ac:dyDescent="0.25">
      <c r="B18" s="10" t="s">
        <v>177</v>
      </c>
      <c r="C18" s="261">
        <v>238</v>
      </c>
      <c r="D18" s="262">
        <v>2825.2</v>
      </c>
      <c r="E18" s="263">
        <v>2777.5</v>
      </c>
      <c r="F18" s="327">
        <v>705.5</v>
      </c>
      <c r="G18" s="264">
        <v>1868.6</v>
      </c>
      <c r="H18" s="263">
        <v>2</v>
      </c>
      <c r="I18" s="263">
        <v>130.80000000000001</v>
      </c>
      <c r="K18" s="313"/>
      <c r="L18" s="313"/>
      <c r="M18" s="313"/>
      <c r="N18" s="313"/>
      <c r="O18" s="313"/>
      <c r="P18" s="313"/>
      <c r="Q18" s="313"/>
      <c r="R18" s="313"/>
      <c r="S18" s="313"/>
    </row>
    <row r="19" spans="1:19" s="312" customFormat="1" ht="15" customHeight="1" x14ac:dyDescent="0.25">
      <c r="B19" s="2" t="s">
        <v>178</v>
      </c>
      <c r="C19" s="265">
        <v>2.1</v>
      </c>
      <c r="D19" s="266">
        <v>1.4</v>
      </c>
      <c r="E19" s="267">
        <v>1.7</v>
      </c>
      <c r="F19" s="328">
        <v>2.5</v>
      </c>
      <c r="G19" s="268">
        <v>1.1000000000000001</v>
      </c>
      <c r="H19" s="267">
        <v>5.5</v>
      </c>
      <c r="I19" s="267">
        <v>3.3</v>
      </c>
      <c r="K19" s="313"/>
      <c r="L19" s="313"/>
      <c r="M19" s="313"/>
      <c r="N19" s="313"/>
      <c r="O19" s="313"/>
      <c r="P19" s="313"/>
      <c r="Q19" s="313"/>
      <c r="R19" s="313"/>
      <c r="S19" s="313"/>
    </row>
    <row r="20" spans="1:19" s="312" customFormat="1" ht="15" customHeight="1" x14ac:dyDescent="0.25">
      <c r="B20" s="10" t="s">
        <v>179</v>
      </c>
      <c r="C20" s="261">
        <v>23.1</v>
      </c>
      <c r="D20" s="262">
        <v>42.49</v>
      </c>
      <c r="E20" s="263">
        <v>41.46</v>
      </c>
      <c r="F20" s="327">
        <v>82.8</v>
      </c>
      <c r="G20" s="264">
        <v>8.9</v>
      </c>
      <c r="H20" s="263">
        <v>3.65</v>
      </c>
      <c r="I20" s="263">
        <v>3.09</v>
      </c>
      <c r="K20" s="313"/>
      <c r="L20" s="313"/>
      <c r="M20" s="313"/>
      <c r="N20" s="313"/>
      <c r="O20" s="313"/>
      <c r="P20" s="313"/>
      <c r="Q20" s="313"/>
      <c r="R20" s="313"/>
      <c r="S20" s="313"/>
    </row>
    <row r="21" spans="1:19" s="312" customFormat="1" ht="15" customHeight="1" x14ac:dyDescent="0.25">
      <c r="B21" s="2" t="s">
        <v>183</v>
      </c>
      <c r="C21" s="265">
        <v>3.1</v>
      </c>
      <c r="D21" s="266">
        <v>3.6</v>
      </c>
      <c r="E21" s="267">
        <v>3.4</v>
      </c>
      <c r="F21" s="328">
        <v>3.7</v>
      </c>
      <c r="G21" s="268">
        <v>12.8</v>
      </c>
      <c r="H21" s="267">
        <v>16.7</v>
      </c>
      <c r="I21" s="267">
        <v>7.5</v>
      </c>
      <c r="K21" s="313"/>
      <c r="L21" s="313"/>
      <c r="M21" s="313"/>
      <c r="N21" s="313"/>
      <c r="O21" s="313"/>
      <c r="P21" s="313"/>
      <c r="Q21" s="313"/>
      <c r="R21" s="313"/>
      <c r="S21" s="313"/>
    </row>
    <row r="22" spans="1:19" s="312" customFormat="1" ht="15" customHeight="1" x14ac:dyDescent="0.25">
      <c r="B22" s="10" t="s">
        <v>180</v>
      </c>
      <c r="C22" s="261">
        <v>9.1999999999999993</v>
      </c>
      <c r="D22" s="262">
        <v>12.9</v>
      </c>
      <c r="E22" s="263">
        <v>11.5</v>
      </c>
      <c r="F22" s="327">
        <v>13.4</v>
      </c>
      <c r="G22" s="264">
        <v>7.8</v>
      </c>
      <c r="H22" s="263">
        <v>6.1</v>
      </c>
      <c r="I22" s="263">
        <v>11.3</v>
      </c>
      <c r="K22" s="313"/>
      <c r="L22" s="313"/>
      <c r="M22" s="313"/>
      <c r="N22" s="313"/>
      <c r="O22" s="313"/>
      <c r="P22" s="313"/>
      <c r="Q22" s="313"/>
      <c r="R22" s="313"/>
      <c r="S22" s="313"/>
    </row>
    <row r="23" spans="1:19" s="312" customFormat="1" ht="15" customHeight="1" x14ac:dyDescent="0.25">
      <c r="B23" s="2" t="s">
        <v>181</v>
      </c>
      <c r="C23" s="265">
        <v>0.84</v>
      </c>
      <c r="D23" s="266">
        <v>0.9</v>
      </c>
      <c r="E23" s="267">
        <v>0.9</v>
      </c>
      <c r="F23" s="328">
        <v>0.9</v>
      </c>
      <c r="G23" s="268">
        <v>0.75</v>
      </c>
      <c r="H23" s="267">
        <v>0.65</v>
      </c>
      <c r="I23" s="267">
        <v>0.8</v>
      </c>
      <c r="K23" s="313"/>
      <c r="L23" s="313"/>
      <c r="M23" s="313"/>
      <c r="N23" s="313"/>
      <c r="O23" s="313"/>
      <c r="P23" s="313"/>
      <c r="Q23" s="313"/>
      <c r="R23" s="313"/>
      <c r="S23" s="313"/>
    </row>
    <row r="24" spans="1:19" s="312" customFormat="1" ht="12" customHeight="1" thickBot="1" x14ac:dyDescent="0.3">
      <c r="B24" s="75" t="s">
        <v>182</v>
      </c>
      <c r="C24" s="269">
        <v>41</v>
      </c>
      <c r="D24" s="270">
        <v>14</v>
      </c>
      <c r="E24" s="271">
        <v>24</v>
      </c>
      <c r="F24" s="329">
        <v>2</v>
      </c>
      <c r="G24" s="272">
        <v>79</v>
      </c>
      <c r="H24" s="271">
        <v>125</v>
      </c>
      <c r="I24" s="271">
        <v>88</v>
      </c>
      <c r="K24" s="313"/>
      <c r="L24" s="313"/>
      <c r="M24" s="313"/>
      <c r="N24" s="313"/>
      <c r="O24" s="313"/>
      <c r="P24" s="313"/>
      <c r="Q24" s="313"/>
      <c r="R24" s="313"/>
      <c r="S24" s="313"/>
    </row>
    <row r="25" spans="1:1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19" ht="15" customHeight="1" x14ac:dyDescent="0.25">
      <c r="A26" s="48" t="s">
        <v>12</v>
      </c>
      <c r="B26" s="378" t="s">
        <v>194</v>
      </c>
      <c r="C26" s="367"/>
      <c r="D26" s="367"/>
      <c r="E26" s="367"/>
      <c r="F26" s="367"/>
      <c r="G26" s="367"/>
      <c r="H26" s="367"/>
      <c r="I26" s="367"/>
    </row>
    <row r="27" spans="1:19" ht="25.5" customHeight="1" x14ac:dyDescent="0.25">
      <c r="A27" s="48" t="s">
        <v>13</v>
      </c>
      <c r="B27" s="366" t="s">
        <v>191</v>
      </c>
      <c r="C27" s="367"/>
      <c r="D27" s="367"/>
      <c r="E27" s="367"/>
      <c r="F27" s="367"/>
      <c r="G27" s="367"/>
      <c r="H27" s="367"/>
      <c r="I27" s="367"/>
    </row>
    <row r="28" spans="1:19" s="309" customFormat="1" ht="15" customHeight="1" x14ac:dyDescent="0.25">
      <c r="A28" s="333" t="s">
        <v>11</v>
      </c>
      <c r="B28" s="353" t="s">
        <v>196</v>
      </c>
      <c r="C28" s="354"/>
    </row>
    <row r="29" spans="1:19" s="309" customFormat="1" ht="15" customHeight="1" x14ac:dyDescent="0.25">
      <c r="A29" s="334" t="s">
        <v>2</v>
      </c>
      <c r="B29" s="355" t="s">
        <v>197</v>
      </c>
      <c r="C29" s="355"/>
      <c r="D29" s="355"/>
      <c r="E29" s="355"/>
      <c r="F29" s="355"/>
      <c r="G29" s="355"/>
      <c r="H29" s="307"/>
    </row>
    <row r="30" spans="1:19" ht="15" customHeight="1" x14ac:dyDescent="0.25">
      <c r="B30"/>
      <c r="C30"/>
      <c r="D30"/>
      <c r="E30"/>
      <c r="F30"/>
      <c r="G30"/>
      <c r="H30"/>
      <c r="I30"/>
    </row>
    <row r="31" spans="1:19" ht="15" customHeight="1" x14ac:dyDescent="0.25">
      <c r="B31"/>
      <c r="C31"/>
      <c r="D31"/>
      <c r="E31"/>
      <c r="F31"/>
      <c r="G31"/>
      <c r="H31"/>
      <c r="I31"/>
    </row>
    <row r="32" spans="1:19" ht="15" customHeight="1" x14ac:dyDescent="0.25">
      <c r="B32" s="364"/>
      <c r="C32" s="365"/>
      <c r="D32" s="365"/>
      <c r="E32" s="365"/>
      <c r="F32" s="365"/>
      <c r="G32" s="365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:I2"/>
    <mergeCell ref="B3:B4"/>
    <mergeCell ref="C3:C4"/>
    <mergeCell ref="D3:F3"/>
    <mergeCell ref="G3:I3"/>
    <mergeCell ref="B26:I26"/>
    <mergeCell ref="B28:C28"/>
    <mergeCell ref="B29:G29"/>
  </mergeCells>
  <hyperlinks>
    <hyperlink ref="I1" location="Índice!A1" display="[índice Ç]"/>
    <hyperlink ref="B29" r:id="rId4" display="http://www.observatorioemigracao.pt/np4/6415"/>
    <hyperlink ref="B29:G29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"/>
      <c r="D1" s="9"/>
      <c r="I1" s="61" t="s">
        <v>18</v>
      </c>
    </row>
    <row r="2" spans="1:19" ht="30" customHeight="1" thickBot="1" x14ac:dyDescent="0.3">
      <c r="B2" s="368" t="s">
        <v>188</v>
      </c>
      <c r="C2" s="379"/>
      <c r="D2" s="379"/>
      <c r="E2" s="379"/>
      <c r="F2" s="380"/>
      <c r="G2" s="380"/>
      <c r="H2" s="380"/>
      <c r="I2" s="380"/>
    </row>
    <row r="3" spans="1:19" ht="45" customHeight="1" x14ac:dyDescent="0.25">
      <c r="B3" s="370" t="s">
        <v>33</v>
      </c>
      <c r="C3" s="372" t="s">
        <v>4</v>
      </c>
      <c r="D3" s="374" t="s">
        <v>135</v>
      </c>
      <c r="E3" s="375"/>
      <c r="F3" s="376"/>
      <c r="G3" s="377" t="s">
        <v>136</v>
      </c>
      <c r="H3" s="375"/>
      <c r="I3" s="375"/>
    </row>
    <row r="4" spans="1:19" ht="30" customHeight="1" x14ac:dyDescent="0.25">
      <c r="B4" s="371"/>
      <c r="C4" s="373"/>
      <c r="D4" s="137" t="s">
        <v>26</v>
      </c>
      <c r="E4" s="138" t="s">
        <v>28</v>
      </c>
      <c r="F4" s="93" t="s">
        <v>25</v>
      </c>
      <c r="G4" s="138" t="s">
        <v>31</v>
      </c>
      <c r="H4" s="179" t="s">
        <v>8</v>
      </c>
      <c r="I4" s="91" t="s">
        <v>149</v>
      </c>
    </row>
    <row r="5" spans="1:19" ht="15" customHeight="1" x14ac:dyDescent="0.25">
      <c r="B5" s="80" t="s">
        <v>151</v>
      </c>
      <c r="C5" s="274">
        <v>2266.7350000000001</v>
      </c>
      <c r="D5" s="275">
        <v>4921.3090000000002</v>
      </c>
      <c r="E5" s="276">
        <v>2207</v>
      </c>
      <c r="F5" s="277">
        <v>677</v>
      </c>
      <c r="G5" s="276">
        <v>1612.86</v>
      </c>
      <c r="H5" s="276">
        <v>226.786</v>
      </c>
      <c r="I5" s="276">
        <v>5942</v>
      </c>
    </row>
    <row r="6" spans="1:19" ht="15" customHeight="1" x14ac:dyDescent="0.25">
      <c r="B6" s="10" t="s">
        <v>152</v>
      </c>
      <c r="C6" s="278">
        <v>21.94427303687127</v>
      </c>
      <c r="D6" s="279">
        <v>7.4565287878787796</v>
      </c>
      <c r="E6" s="264">
        <v>12.16</v>
      </c>
      <c r="F6" s="280">
        <v>8</v>
      </c>
      <c r="G6" s="264">
        <v>7.7059722885809798E-2</v>
      </c>
      <c r="H6" s="264">
        <v>41.506402043968698</v>
      </c>
      <c r="I6" s="264">
        <v>11.114000000000001</v>
      </c>
    </row>
    <row r="7" spans="1:19" s="49" customFormat="1" ht="15" customHeight="1" x14ac:dyDescent="0.25">
      <c r="B7" s="10" t="s">
        <v>34</v>
      </c>
      <c r="C7" s="278">
        <v>13.082865246168501</v>
      </c>
      <c r="D7" s="279">
        <v>11.655423542047799</v>
      </c>
      <c r="E7" s="264" t="s">
        <v>7</v>
      </c>
      <c r="F7" s="280">
        <v>6.6</v>
      </c>
      <c r="G7" s="264">
        <v>1.8664827291510999</v>
      </c>
      <c r="H7" s="264">
        <v>55.469988518160498</v>
      </c>
      <c r="I7" s="264" t="s">
        <v>7</v>
      </c>
    </row>
    <row r="8" spans="1:19" ht="15" customHeight="1" x14ac:dyDescent="0.25">
      <c r="B8" s="10" t="s">
        <v>153</v>
      </c>
      <c r="C8" s="284">
        <v>880.18799999999999</v>
      </c>
      <c r="D8" s="285">
        <v>8841.7170000000006</v>
      </c>
      <c r="E8" s="286">
        <v>7902</v>
      </c>
      <c r="F8" s="287">
        <v>2506</v>
      </c>
      <c r="G8" s="286">
        <v>735.55700000000002</v>
      </c>
      <c r="H8" s="286">
        <v>15.295</v>
      </c>
      <c r="I8" s="286">
        <v>4915</v>
      </c>
    </row>
    <row r="9" spans="1:19" ht="15" customHeight="1" x14ac:dyDescent="0.25">
      <c r="B9" s="2" t="s">
        <v>154</v>
      </c>
      <c r="C9" s="281">
        <v>8.5455145631067904</v>
      </c>
      <c r="D9" s="282">
        <v>13.396540909909101</v>
      </c>
      <c r="E9" s="268">
        <v>12.2</v>
      </c>
      <c r="F9" s="283">
        <v>29.5</v>
      </c>
      <c r="G9" s="268">
        <v>0.35143669374104097</v>
      </c>
      <c r="H9" s="268">
        <v>2.7992313323572402</v>
      </c>
      <c r="I9" s="268">
        <v>11.2</v>
      </c>
    </row>
    <row r="10" spans="1:19" ht="15" customHeight="1" x14ac:dyDescent="0.25">
      <c r="A10" s="30"/>
      <c r="B10" s="10" t="s">
        <v>155</v>
      </c>
      <c r="C10" s="284">
        <v>4811</v>
      </c>
      <c r="D10" s="285">
        <v>4374</v>
      </c>
      <c r="E10" s="286">
        <v>25372</v>
      </c>
      <c r="F10" s="287">
        <v>2488</v>
      </c>
      <c r="G10" s="286">
        <v>2699</v>
      </c>
      <c r="H10" s="286">
        <v>222</v>
      </c>
      <c r="I10" s="286">
        <v>7895</v>
      </c>
    </row>
    <row r="11" spans="1:19" ht="15" customHeight="1" x14ac:dyDescent="0.25">
      <c r="A11" s="30"/>
      <c r="B11" s="2" t="s">
        <v>195</v>
      </c>
      <c r="C11" s="281">
        <v>2.2109375</v>
      </c>
      <c r="D11" s="282">
        <v>0.16679377669310499</v>
      </c>
      <c r="E11" s="268">
        <v>1</v>
      </c>
      <c r="F11" s="283">
        <v>0.4</v>
      </c>
      <c r="G11" s="268">
        <v>0.131306251520311</v>
      </c>
      <c r="H11" s="268">
        <v>12.5</v>
      </c>
      <c r="I11" s="268">
        <v>7</v>
      </c>
    </row>
    <row r="12" spans="1:19" s="49" customFormat="1" ht="15" customHeight="1" thickBot="1" x14ac:dyDescent="0.3">
      <c r="B12" s="75" t="s">
        <v>156</v>
      </c>
      <c r="C12" s="330">
        <v>2468</v>
      </c>
      <c r="D12" s="331">
        <v>26801</v>
      </c>
      <c r="E12" s="272">
        <v>21758.024280001999</v>
      </c>
      <c r="F12" s="332">
        <v>9197</v>
      </c>
      <c r="G12" s="272">
        <v>1759</v>
      </c>
      <c r="H12" s="272">
        <v>31</v>
      </c>
      <c r="I12" s="272">
        <v>4328.0019346869403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83" t="s">
        <v>193</v>
      </c>
      <c r="C14" s="384"/>
      <c r="D14" s="384"/>
      <c r="E14" s="384"/>
      <c r="F14" s="384"/>
      <c r="G14" s="384"/>
      <c r="H14" s="384"/>
      <c r="I14" s="384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81" t="s">
        <v>150</v>
      </c>
      <c r="C15" s="382"/>
      <c r="D15" s="382"/>
      <c r="E15" s="382"/>
      <c r="F15" s="382"/>
      <c r="G15" s="382"/>
      <c r="H15" s="382"/>
      <c r="I15" s="382"/>
    </row>
    <row r="16" spans="1:19" s="309" customFormat="1" ht="15" customHeight="1" x14ac:dyDescent="0.25">
      <c r="A16" s="333" t="s">
        <v>11</v>
      </c>
      <c r="B16" s="353" t="s">
        <v>196</v>
      </c>
      <c r="C16" s="354"/>
    </row>
    <row r="17" spans="1:17" s="309" customFormat="1" ht="15" customHeight="1" x14ac:dyDescent="0.25">
      <c r="A17" s="334" t="s">
        <v>2</v>
      </c>
      <c r="B17" s="355" t="s">
        <v>197</v>
      </c>
      <c r="C17" s="355"/>
      <c r="D17" s="355"/>
      <c r="E17" s="355"/>
      <c r="F17" s="355"/>
      <c r="G17" s="355"/>
      <c r="H17" s="307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180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16:C16"/>
    <mergeCell ref="B17:G17"/>
    <mergeCell ref="B2:I2"/>
    <mergeCell ref="G3:I3"/>
    <mergeCell ref="B15:I15"/>
    <mergeCell ref="B3:B4"/>
    <mergeCell ref="C3:C4"/>
    <mergeCell ref="D3:F3"/>
    <mergeCell ref="B14:I14"/>
  </mergeCells>
  <hyperlinks>
    <hyperlink ref="I1" location="Índice!A1" display="[índice Ç]"/>
    <hyperlink ref="B17" r:id="rId4" display="http://www.observatorioemigracao.pt/np4/6415"/>
    <hyperlink ref="B17:G17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Normal="100" workbookViewId="0"/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98" t="s">
        <v>1</v>
      </c>
      <c r="C1" s="94"/>
      <c r="D1" s="9"/>
      <c r="E1" s="9"/>
      <c r="F1" s="9"/>
      <c r="G1" s="184"/>
      <c r="H1" s="385" t="s">
        <v>18</v>
      </c>
      <c r="I1" s="385"/>
      <c r="K1" s="1"/>
      <c r="N1"/>
    </row>
    <row r="2" spans="1:18" s="24" customFormat="1" ht="30" customHeight="1" thickBot="1" x14ac:dyDescent="0.3">
      <c r="B2" s="368" t="s">
        <v>189</v>
      </c>
      <c r="C2" s="399"/>
      <c r="D2" s="399"/>
      <c r="E2" s="399"/>
      <c r="F2" s="399"/>
      <c r="K2"/>
      <c r="L2"/>
      <c r="M2"/>
    </row>
    <row r="3" spans="1:18" s="24" customFormat="1" ht="30" customHeight="1" x14ac:dyDescent="0.25">
      <c r="B3" s="403" t="s">
        <v>15</v>
      </c>
      <c r="C3" s="377" t="s">
        <v>13</v>
      </c>
      <c r="D3" s="395"/>
      <c r="E3" s="395"/>
      <c r="F3" s="395"/>
      <c r="G3" s="396"/>
      <c r="H3" s="397"/>
      <c r="I3" s="397"/>
      <c r="K3"/>
      <c r="L3"/>
      <c r="M3"/>
    </row>
    <row r="4" spans="1:18" ht="30" customHeight="1" x14ac:dyDescent="0.25">
      <c r="B4" s="404"/>
      <c r="C4" s="400" t="s">
        <v>14</v>
      </c>
      <c r="D4" s="401"/>
      <c r="E4" s="402"/>
      <c r="F4" s="386" t="s">
        <v>134</v>
      </c>
      <c r="G4" s="387"/>
      <c r="H4" s="387"/>
      <c r="I4" s="387"/>
      <c r="N4"/>
      <c r="O4"/>
      <c r="P4"/>
      <c r="Q4"/>
      <c r="R4"/>
    </row>
    <row r="5" spans="1:18" ht="30" customHeight="1" x14ac:dyDescent="0.25">
      <c r="B5" s="405"/>
      <c r="C5" s="84" t="s">
        <v>3</v>
      </c>
      <c r="D5" s="118" t="s">
        <v>16</v>
      </c>
      <c r="E5" s="85" t="s">
        <v>17</v>
      </c>
      <c r="F5" s="388" t="s">
        <v>143</v>
      </c>
      <c r="G5" s="389"/>
      <c r="H5" s="390" t="s">
        <v>145</v>
      </c>
      <c r="I5" s="390"/>
      <c r="N5"/>
      <c r="O5"/>
      <c r="P5"/>
      <c r="Q5"/>
      <c r="R5"/>
    </row>
    <row r="6" spans="1:18" ht="15" customHeight="1" x14ac:dyDescent="0.25">
      <c r="B6" s="81">
        <v>2001</v>
      </c>
      <c r="C6" s="114">
        <f>D6+E6</f>
        <v>20589</v>
      </c>
      <c r="D6" s="111">
        <v>5762</v>
      </c>
      <c r="E6" s="115">
        <v>14827</v>
      </c>
      <c r="F6" s="208">
        <v>45000</v>
      </c>
      <c r="G6" s="209"/>
      <c r="H6" s="208">
        <v>40000</v>
      </c>
      <c r="I6" s="214" t="s">
        <v>144</v>
      </c>
      <c r="N6"/>
      <c r="O6"/>
      <c r="P6"/>
      <c r="Q6"/>
      <c r="R6"/>
    </row>
    <row r="7" spans="1:18" ht="15" customHeight="1" x14ac:dyDescent="0.25">
      <c r="B7" s="82">
        <v>2002</v>
      </c>
      <c r="C7" s="83">
        <f>D7+E7</f>
        <v>27358</v>
      </c>
      <c r="D7" s="112">
        <v>8813</v>
      </c>
      <c r="E7" s="116">
        <v>18545</v>
      </c>
      <c r="F7" s="210">
        <v>50000</v>
      </c>
      <c r="G7" s="211"/>
      <c r="H7" s="210">
        <v>50000</v>
      </c>
      <c r="I7" s="213"/>
      <c r="N7"/>
      <c r="O7"/>
      <c r="P7"/>
      <c r="Q7"/>
      <c r="R7"/>
    </row>
    <row r="8" spans="1:18" ht="15" customHeight="1" x14ac:dyDescent="0.25">
      <c r="B8" s="66">
        <v>2003</v>
      </c>
      <c r="C8" s="73">
        <f>D8+E8</f>
        <v>27008</v>
      </c>
      <c r="D8" s="113">
        <v>6687</v>
      </c>
      <c r="E8" s="117">
        <v>20321</v>
      </c>
      <c r="F8" s="212">
        <v>60000</v>
      </c>
      <c r="G8" s="209"/>
      <c r="H8" s="212">
        <v>60000</v>
      </c>
      <c r="I8" s="214"/>
      <c r="N8"/>
      <c r="O8"/>
      <c r="P8"/>
      <c r="Q8"/>
      <c r="R8"/>
    </row>
    <row r="9" spans="1:18" ht="15" customHeight="1" x14ac:dyDescent="0.25">
      <c r="B9" s="82">
        <v>2004</v>
      </c>
      <c r="C9" s="83" t="s">
        <v>7</v>
      </c>
      <c r="D9" s="112">
        <v>6757</v>
      </c>
      <c r="E9" s="116" t="s">
        <v>7</v>
      </c>
      <c r="F9" s="210">
        <v>70000</v>
      </c>
      <c r="G9" s="211"/>
      <c r="H9" s="210">
        <v>70000</v>
      </c>
      <c r="I9" s="213"/>
      <c r="N9"/>
      <c r="O9"/>
      <c r="P9"/>
      <c r="Q9"/>
      <c r="R9"/>
    </row>
    <row r="10" spans="1:18" ht="15" customHeight="1" x14ac:dyDescent="0.25">
      <c r="B10" s="66">
        <v>2005</v>
      </c>
      <c r="C10" s="73" t="s">
        <v>7</v>
      </c>
      <c r="D10" s="113">
        <v>6360</v>
      </c>
      <c r="E10" s="117" t="s">
        <v>7</v>
      </c>
      <c r="F10" s="212">
        <v>65000</v>
      </c>
      <c r="G10" s="209"/>
      <c r="H10" s="212">
        <v>75000</v>
      </c>
      <c r="I10" s="214" t="s">
        <v>144</v>
      </c>
      <c r="N10"/>
      <c r="O10"/>
      <c r="P10"/>
      <c r="Q10"/>
      <c r="R10"/>
    </row>
    <row r="11" spans="1:18" ht="15" customHeight="1" x14ac:dyDescent="0.25">
      <c r="B11" s="82">
        <v>2006</v>
      </c>
      <c r="C11" s="83" t="s">
        <v>7</v>
      </c>
      <c r="D11" s="112">
        <v>5600</v>
      </c>
      <c r="E11" s="116" t="s">
        <v>7</v>
      </c>
      <c r="F11" s="210">
        <v>75000</v>
      </c>
      <c r="G11" s="211"/>
      <c r="H11" s="210">
        <v>80000</v>
      </c>
      <c r="I11" s="213" t="s">
        <v>144</v>
      </c>
      <c r="N11"/>
      <c r="O11"/>
      <c r="P11"/>
      <c r="Q11"/>
      <c r="R11"/>
    </row>
    <row r="12" spans="1:18" ht="15" customHeight="1" x14ac:dyDescent="0.25">
      <c r="B12" s="66">
        <v>2007</v>
      </c>
      <c r="C12" s="73" t="s">
        <v>7</v>
      </c>
      <c r="D12" s="113">
        <v>7890</v>
      </c>
      <c r="E12" s="117" t="s">
        <v>7</v>
      </c>
      <c r="F12" s="212">
        <v>90000</v>
      </c>
      <c r="G12" s="209"/>
      <c r="H12" s="212">
        <v>90000</v>
      </c>
      <c r="I12" s="214"/>
      <c r="N12"/>
      <c r="O12"/>
      <c r="P12"/>
      <c r="Q12"/>
      <c r="R12"/>
    </row>
    <row r="13" spans="1:18" ht="15" customHeight="1" x14ac:dyDescent="0.25">
      <c r="B13" s="82">
        <v>2008</v>
      </c>
      <c r="C13" s="83" t="s">
        <v>7</v>
      </c>
      <c r="D13" s="112">
        <v>20357</v>
      </c>
      <c r="E13" s="116" t="s">
        <v>7</v>
      </c>
      <c r="F13" s="210">
        <v>85000</v>
      </c>
      <c r="G13" s="211"/>
      <c r="H13" s="210">
        <v>85000</v>
      </c>
      <c r="I13" s="213"/>
      <c r="N13"/>
      <c r="O13"/>
      <c r="P13"/>
      <c r="Q13"/>
      <c r="R13"/>
    </row>
    <row r="14" spans="1:18" ht="15" customHeight="1" x14ac:dyDescent="0.25">
      <c r="B14" s="66">
        <v>2009</v>
      </c>
      <c r="C14" s="73" t="s">
        <v>7</v>
      </c>
      <c r="D14" s="113">
        <v>16899</v>
      </c>
      <c r="E14" s="117" t="s">
        <v>7</v>
      </c>
      <c r="F14" s="212">
        <v>75000</v>
      </c>
      <c r="G14" s="209"/>
      <c r="H14" s="212">
        <v>75000</v>
      </c>
      <c r="I14" s="214"/>
      <c r="J14"/>
      <c r="N14"/>
      <c r="O14"/>
      <c r="P14"/>
      <c r="Q14"/>
      <c r="R14"/>
    </row>
    <row r="15" spans="1:18" ht="15" customHeight="1" x14ac:dyDescent="0.25">
      <c r="B15" s="82">
        <v>2010</v>
      </c>
      <c r="C15" s="83" t="s">
        <v>7</v>
      </c>
      <c r="D15" s="112">
        <v>23760</v>
      </c>
      <c r="E15" s="116" t="s">
        <v>7</v>
      </c>
      <c r="F15" s="210">
        <v>70000</v>
      </c>
      <c r="G15" s="211"/>
      <c r="H15" s="210">
        <v>70000</v>
      </c>
      <c r="I15" s="213"/>
      <c r="J15"/>
      <c r="N15"/>
      <c r="O15"/>
      <c r="P15"/>
      <c r="Q15"/>
      <c r="R15"/>
    </row>
    <row r="16" spans="1:18" ht="15" customHeight="1" x14ac:dyDescent="0.25">
      <c r="B16" s="66">
        <v>2011</v>
      </c>
      <c r="C16" s="73">
        <f>D16+E16</f>
        <v>100978</v>
      </c>
      <c r="D16" s="113">
        <v>43998</v>
      </c>
      <c r="E16" s="117">
        <v>56980</v>
      </c>
      <c r="F16" s="212">
        <v>85000</v>
      </c>
      <c r="G16" s="209"/>
      <c r="H16" s="212">
        <v>80000</v>
      </c>
      <c r="I16" s="214" t="s">
        <v>144</v>
      </c>
      <c r="J16"/>
      <c r="N16"/>
      <c r="O16"/>
      <c r="P16"/>
      <c r="Q16"/>
      <c r="R16"/>
    </row>
    <row r="17" spans="1:18" ht="15" customHeight="1" x14ac:dyDescent="0.25">
      <c r="B17" s="82">
        <v>2012</v>
      </c>
      <c r="C17" s="83">
        <f>D17+E17</f>
        <v>121418</v>
      </c>
      <c r="D17" s="112">
        <v>51958</v>
      </c>
      <c r="E17" s="116">
        <v>69460</v>
      </c>
      <c r="F17" s="210">
        <v>105000</v>
      </c>
      <c r="G17" s="211"/>
      <c r="H17" s="210">
        <v>95000</v>
      </c>
      <c r="I17" s="213" t="s">
        <v>144</v>
      </c>
      <c r="J17"/>
      <c r="N17"/>
      <c r="O17"/>
      <c r="P17"/>
      <c r="Q17"/>
      <c r="R17"/>
    </row>
    <row r="18" spans="1:18" ht="15" customHeight="1" x14ac:dyDescent="0.25">
      <c r="B18" s="66">
        <v>2013</v>
      </c>
      <c r="C18" s="73">
        <f>D18+E18</f>
        <v>128108</v>
      </c>
      <c r="D18" s="113">
        <v>53786</v>
      </c>
      <c r="E18" s="117">
        <v>74322</v>
      </c>
      <c r="F18" s="212">
        <v>120000</v>
      </c>
      <c r="G18" s="209"/>
      <c r="H18" s="212">
        <v>110000</v>
      </c>
      <c r="I18" s="214" t="s">
        <v>144</v>
      </c>
      <c r="J18"/>
      <c r="N18"/>
      <c r="O18"/>
      <c r="P18"/>
      <c r="Q18"/>
      <c r="R18"/>
    </row>
    <row r="19" spans="1:18" ht="15" customHeight="1" x14ac:dyDescent="0.25">
      <c r="B19" s="157">
        <v>2014</v>
      </c>
      <c r="C19" s="158">
        <f>D19+E19</f>
        <v>134624</v>
      </c>
      <c r="D19" s="159">
        <v>49572</v>
      </c>
      <c r="E19" s="160">
        <v>85052</v>
      </c>
      <c r="F19" s="210">
        <v>115000</v>
      </c>
      <c r="G19" s="213"/>
      <c r="H19" s="210">
        <v>110000</v>
      </c>
      <c r="I19" s="213" t="s">
        <v>144</v>
      </c>
      <c r="J19"/>
      <c r="N19"/>
      <c r="O19"/>
      <c r="P19"/>
      <c r="Q19"/>
      <c r="R19"/>
    </row>
    <row r="20" spans="1:18" ht="15" customHeight="1" x14ac:dyDescent="0.25">
      <c r="B20" s="66">
        <v>2015</v>
      </c>
      <c r="C20" s="73">
        <v>101203</v>
      </c>
      <c r="D20" s="113">
        <v>40377</v>
      </c>
      <c r="E20" s="117">
        <v>60826</v>
      </c>
      <c r="F20" s="212">
        <v>115000</v>
      </c>
      <c r="G20" s="209" t="s">
        <v>87</v>
      </c>
      <c r="H20" s="212" t="s">
        <v>7</v>
      </c>
      <c r="I20" s="209"/>
      <c r="J20"/>
      <c r="N20"/>
      <c r="O20"/>
      <c r="P20"/>
      <c r="Q20"/>
      <c r="R20"/>
    </row>
    <row r="21" spans="1:18" ht="15" customHeight="1" x14ac:dyDescent="0.25">
      <c r="B21" s="215">
        <v>2016</v>
      </c>
      <c r="C21" s="158">
        <v>97151</v>
      </c>
      <c r="D21" s="159">
        <v>38273</v>
      </c>
      <c r="E21" s="160">
        <v>58878</v>
      </c>
      <c r="F21" s="216">
        <v>100000</v>
      </c>
      <c r="G21" s="217" t="s">
        <v>87</v>
      </c>
      <c r="H21" s="216" t="s">
        <v>7</v>
      </c>
      <c r="I21" s="217"/>
      <c r="J21"/>
      <c r="N21"/>
      <c r="O21"/>
      <c r="P21"/>
      <c r="Q21"/>
      <c r="R21"/>
    </row>
    <row r="22" spans="1:18" ht="15" customHeight="1" x14ac:dyDescent="0.25">
      <c r="B22" s="66">
        <v>2017</v>
      </c>
      <c r="C22" s="73">
        <v>81051</v>
      </c>
      <c r="D22" s="113">
        <v>31753</v>
      </c>
      <c r="E22" s="117">
        <v>49298</v>
      </c>
      <c r="F22" s="212">
        <v>85000</v>
      </c>
      <c r="G22" s="209" t="s">
        <v>87</v>
      </c>
      <c r="H22" s="212" t="s">
        <v>7</v>
      </c>
      <c r="I22" s="209"/>
      <c r="J22"/>
      <c r="N22"/>
      <c r="O22"/>
      <c r="P22"/>
      <c r="Q22"/>
      <c r="R22"/>
    </row>
    <row r="23" spans="1:18" ht="15" customHeight="1" thickBot="1" x14ac:dyDescent="0.3">
      <c r="B23" s="314">
        <v>2018</v>
      </c>
      <c r="C23" s="315">
        <v>81754</v>
      </c>
      <c r="D23" s="316">
        <v>31600</v>
      </c>
      <c r="E23" s="317">
        <v>50154</v>
      </c>
      <c r="F23" s="318">
        <v>80000</v>
      </c>
      <c r="G23" s="319" t="s">
        <v>87</v>
      </c>
      <c r="H23" s="320" t="s">
        <v>7</v>
      </c>
      <c r="I23" s="319"/>
      <c r="J23"/>
      <c r="N23"/>
      <c r="O23"/>
      <c r="P23"/>
      <c r="Q23"/>
      <c r="R23"/>
    </row>
    <row r="24" spans="1:18" ht="15" customHeight="1" x14ac:dyDescent="0.25">
      <c r="B24" s="82"/>
      <c r="C24" s="112"/>
      <c r="D24" s="112"/>
      <c r="E24" s="112"/>
      <c r="F24" s="161"/>
      <c r="I24"/>
      <c r="J24"/>
      <c r="N24"/>
      <c r="O24"/>
      <c r="P24"/>
      <c r="Q24"/>
      <c r="R24"/>
    </row>
    <row r="25" spans="1:18" s="131" customFormat="1" ht="15" customHeight="1" x14ac:dyDescent="0.25">
      <c r="A25" s="48" t="s">
        <v>12</v>
      </c>
      <c r="B25" s="398" t="s">
        <v>146</v>
      </c>
      <c r="C25" s="393"/>
      <c r="D25" s="393"/>
      <c r="E25" s="393"/>
      <c r="F25" s="393"/>
      <c r="G25" s="393"/>
      <c r="K25"/>
      <c r="L25"/>
      <c r="M25"/>
    </row>
    <row r="26" spans="1:18" ht="60" customHeight="1" x14ac:dyDescent="0.25">
      <c r="A26" s="48" t="s">
        <v>13</v>
      </c>
      <c r="B26" s="391" t="s">
        <v>36</v>
      </c>
      <c r="C26" s="392"/>
      <c r="D26" s="392"/>
      <c r="E26" s="392"/>
      <c r="F26" s="392"/>
      <c r="G26" s="393"/>
      <c r="H26" s="394"/>
      <c r="I26" s="394"/>
    </row>
    <row r="27" spans="1:18" s="309" customFormat="1" ht="15" customHeight="1" x14ac:dyDescent="0.25">
      <c r="A27" s="333" t="s">
        <v>11</v>
      </c>
      <c r="B27" s="353" t="s">
        <v>196</v>
      </c>
      <c r="C27" s="354"/>
    </row>
    <row r="28" spans="1:18" s="309" customFormat="1" ht="15" customHeight="1" x14ac:dyDescent="0.25">
      <c r="A28" s="334" t="s">
        <v>2</v>
      </c>
      <c r="B28" s="355" t="s">
        <v>197</v>
      </c>
      <c r="C28" s="355"/>
      <c r="D28" s="355"/>
      <c r="E28" s="355"/>
      <c r="F28" s="355"/>
      <c r="G28" s="355"/>
      <c r="H28" s="307"/>
    </row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</sheetData>
  <customSheetViews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B28:G28"/>
    <mergeCell ref="B25:G25"/>
    <mergeCell ref="B2:F2"/>
    <mergeCell ref="C4:E4"/>
    <mergeCell ref="B3:B5"/>
    <mergeCell ref="B27:C27"/>
    <mergeCell ref="H1:I1"/>
    <mergeCell ref="F4:I4"/>
    <mergeCell ref="F5:G5"/>
    <mergeCell ref="H5:I5"/>
    <mergeCell ref="B26:I26"/>
    <mergeCell ref="C3:I3"/>
  </mergeCells>
  <hyperlinks>
    <hyperlink ref="H1" location="Índice!A1" display="[índice Ç]"/>
    <hyperlink ref="B28" r:id="rId4" display="http://www.observatorioemigracao.pt/np4/6415"/>
    <hyperlink ref="B28:G28" r:id="rId5" display="http://www.observatorioemigracao.pt/np4/7222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97" t="s">
        <v>1</v>
      </c>
      <c r="C1" s="96"/>
      <c r="D1" s="96"/>
      <c r="E1" s="96"/>
      <c r="F1" s="96"/>
      <c r="G1" s="96"/>
      <c r="H1" s="96"/>
      <c r="I1" s="96"/>
      <c r="J1" s="61" t="s">
        <v>18</v>
      </c>
      <c r="M1"/>
    </row>
    <row r="2" spans="1:29" s="30" customFormat="1" ht="45" customHeight="1" thickBot="1" x14ac:dyDescent="0.3">
      <c r="B2" s="406" t="s">
        <v>157</v>
      </c>
      <c r="C2" s="407"/>
      <c r="D2" s="407"/>
      <c r="E2" s="407"/>
      <c r="F2" s="407"/>
      <c r="G2" s="407"/>
      <c r="H2" s="407"/>
      <c r="I2" s="407"/>
      <c r="J2" s="407"/>
      <c r="M2"/>
    </row>
    <row r="3" spans="1:29" s="30" customFormat="1" ht="30" customHeight="1" x14ac:dyDescent="0.25">
      <c r="B3" s="411" t="s">
        <v>15</v>
      </c>
      <c r="C3" s="409" t="s">
        <v>3</v>
      </c>
      <c r="D3" s="410"/>
      <c r="E3" s="413" t="s">
        <v>82</v>
      </c>
      <c r="F3" s="414"/>
      <c r="G3" s="413" t="s">
        <v>83</v>
      </c>
      <c r="H3" s="415"/>
      <c r="I3" s="416" t="s">
        <v>84</v>
      </c>
      <c r="J3" s="414"/>
      <c r="M3"/>
    </row>
    <row r="4" spans="1:29" s="30" customFormat="1" ht="30" customHeight="1" x14ac:dyDescent="0.25">
      <c r="B4" s="412"/>
      <c r="C4" s="103" t="s">
        <v>19</v>
      </c>
      <c r="D4" s="104" t="s">
        <v>20</v>
      </c>
      <c r="E4" s="103" t="s">
        <v>19</v>
      </c>
      <c r="F4" s="104" t="s">
        <v>20</v>
      </c>
      <c r="G4" s="103" t="s">
        <v>19</v>
      </c>
      <c r="H4" s="104" t="s">
        <v>20</v>
      </c>
      <c r="I4" s="105" t="s">
        <v>19</v>
      </c>
      <c r="J4" s="106" t="s">
        <v>20</v>
      </c>
      <c r="M4"/>
    </row>
    <row r="5" spans="1:29" s="47" customFormat="1" ht="15" customHeight="1" x14ac:dyDescent="0.25">
      <c r="A5" s="46"/>
      <c r="B5" s="162">
        <v>1990</v>
      </c>
      <c r="C5" s="311">
        <v>2060790</v>
      </c>
      <c r="D5" s="164">
        <f>C5/$C5*100</f>
        <v>100</v>
      </c>
      <c r="E5" s="165">
        <v>1092141</v>
      </c>
      <c r="F5" s="166">
        <f t="shared" ref="F5:F10" si="0">E5/$C5*100</f>
        <v>52.99622960126942</v>
      </c>
      <c r="G5" s="163">
        <v>910907</v>
      </c>
      <c r="H5" s="167">
        <f t="shared" ref="H5:H11" si="1">G5/$C5*100</f>
        <v>44.2018352185327</v>
      </c>
      <c r="I5" s="165">
        <f>C5-(E5+G5)</f>
        <v>57742</v>
      </c>
      <c r="J5" s="168">
        <f t="shared" ref="J5:J11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169">
        <v>1995</v>
      </c>
      <c r="C6" s="310">
        <v>2097189</v>
      </c>
      <c r="D6" s="171">
        <f t="shared" ref="D6:D10" si="3">C6/$C6*100</f>
        <v>100</v>
      </c>
      <c r="E6" s="172">
        <v>1187356</v>
      </c>
      <c r="F6" s="173">
        <f t="shared" si="0"/>
        <v>56.616547197224477</v>
      </c>
      <c r="G6" s="170">
        <v>853198</v>
      </c>
      <c r="H6" s="174">
        <f t="shared" si="1"/>
        <v>40.682933202491526</v>
      </c>
      <c r="I6" s="172">
        <f t="shared" ref="I6:I11" si="4">C6-(E6+G6)</f>
        <v>56635</v>
      </c>
      <c r="J6" s="175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176">
        <v>2000</v>
      </c>
      <c r="C7" s="311">
        <v>2174444</v>
      </c>
      <c r="D7" s="164">
        <f t="shared" si="3"/>
        <v>100</v>
      </c>
      <c r="E7" s="165">
        <v>1301084</v>
      </c>
      <c r="F7" s="166">
        <f t="shared" si="0"/>
        <v>59.835249838579429</v>
      </c>
      <c r="G7" s="163">
        <v>815315</v>
      </c>
      <c r="H7" s="167">
        <f t="shared" si="1"/>
        <v>37.495332140078105</v>
      </c>
      <c r="I7" s="165">
        <f t="shared" si="4"/>
        <v>58045</v>
      </c>
      <c r="J7" s="168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169">
        <v>2005</v>
      </c>
      <c r="C8" s="310">
        <v>1936066</v>
      </c>
      <c r="D8" s="171">
        <f t="shared" si="3"/>
        <v>100</v>
      </c>
      <c r="E8" s="172">
        <v>1114618</v>
      </c>
      <c r="F8" s="173">
        <f t="shared" si="0"/>
        <v>57.571281144341157</v>
      </c>
      <c r="G8" s="170">
        <v>758905</v>
      </c>
      <c r="H8" s="174">
        <f t="shared" si="1"/>
        <v>39.198302123997841</v>
      </c>
      <c r="I8" s="172">
        <f t="shared" si="4"/>
        <v>62543</v>
      </c>
      <c r="J8" s="175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176">
        <v>2010</v>
      </c>
      <c r="C9" s="311">
        <v>2098897</v>
      </c>
      <c r="D9" s="164">
        <f t="shared" si="3"/>
        <v>100</v>
      </c>
      <c r="E9" s="165">
        <v>1308130</v>
      </c>
      <c r="F9" s="166">
        <f t="shared" si="0"/>
        <v>62.324640037124254</v>
      </c>
      <c r="G9" s="163">
        <v>712886</v>
      </c>
      <c r="H9" s="167">
        <f t="shared" si="1"/>
        <v>33.964791983599</v>
      </c>
      <c r="I9" s="165">
        <f t="shared" si="4"/>
        <v>77881</v>
      </c>
      <c r="J9" s="168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x14ac:dyDescent="0.25">
      <c r="A10" s="46"/>
      <c r="B10" s="169">
        <v>2015</v>
      </c>
      <c r="C10" s="170">
        <v>2306321</v>
      </c>
      <c r="D10" s="171">
        <f t="shared" si="3"/>
        <v>100</v>
      </c>
      <c r="E10" s="172">
        <v>1433482</v>
      </c>
      <c r="F10" s="173">
        <f t="shared" si="0"/>
        <v>62.154487601682504</v>
      </c>
      <c r="G10" s="170">
        <v>775050</v>
      </c>
      <c r="H10" s="174">
        <f t="shared" si="1"/>
        <v>33.605469490153368</v>
      </c>
      <c r="I10" s="172">
        <f t="shared" si="4"/>
        <v>97789</v>
      </c>
      <c r="J10" s="175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s="47" customFormat="1" ht="15" customHeight="1" thickBot="1" x14ac:dyDescent="0.3">
      <c r="A11" s="46"/>
      <c r="B11" s="321">
        <v>2017</v>
      </c>
      <c r="C11" s="322">
        <v>2266732</v>
      </c>
      <c r="D11" s="288">
        <v>100</v>
      </c>
      <c r="E11" s="323">
        <v>1502151</v>
      </c>
      <c r="F11" s="324">
        <v>66.3</v>
      </c>
      <c r="G11" s="322">
        <v>592642</v>
      </c>
      <c r="H11" s="325">
        <f t="shared" si="1"/>
        <v>26.145216990804382</v>
      </c>
      <c r="I11" s="323">
        <f t="shared" si="4"/>
        <v>171939</v>
      </c>
      <c r="J11" s="289">
        <f t="shared" si="2"/>
        <v>7.5853254817949374</v>
      </c>
      <c r="K11" s="53"/>
      <c r="L11" s="53"/>
      <c r="M11"/>
      <c r="N11" s="5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44"/>
      <c r="K12" s="29"/>
      <c r="L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30" customHeight="1" x14ac:dyDescent="0.25">
      <c r="A13" s="48" t="s">
        <v>13</v>
      </c>
      <c r="B13" s="408" t="s">
        <v>158</v>
      </c>
      <c r="C13" s="408"/>
      <c r="D13" s="408"/>
      <c r="E13" s="408"/>
      <c r="F13" s="408"/>
      <c r="G13" s="408"/>
      <c r="H13" s="408"/>
      <c r="I13" s="408"/>
      <c r="J13" s="408"/>
    </row>
    <row r="14" spans="1:29" s="309" customFormat="1" ht="15" customHeight="1" x14ac:dyDescent="0.25">
      <c r="A14" s="333" t="s">
        <v>11</v>
      </c>
      <c r="B14" s="353" t="s">
        <v>196</v>
      </c>
      <c r="C14" s="354"/>
    </row>
    <row r="15" spans="1:29" s="309" customFormat="1" ht="15" customHeight="1" x14ac:dyDescent="0.25">
      <c r="A15" s="334" t="s">
        <v>2</v>
      </c>
      <c r="B15" s="355" t="s">
        <v>197</v>
      </c>
      <c r="C15" s="355"/>
      <c r="D15" s="355"/>
      <c r="E15" s="355"/>
      <c r="F15" s="355"/>
      <c r="G15" s="355"/>
      <c r="H15" s="307"/>
    </row>
    <row r="16" spans="1:29" ht="25.5" customHeigh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pans="1:29" x14ac:dyDescent="0.25">
      <c r="J17"/>
    </row>
    <row r="18" spans="1:29" x14ac:dyDescent="0.25">
      <c r="C18" s="135"/>
      <c r="J18"/>
    </row>
    <row r="19" spans="1:29" ht="33" customHeight="1" x14ac:dyDescent="0.25">
      <c r="J19"/>
    </row>
    <row r="20" spans="1:29" ht="15.75" customHeight="1" x14ac:dyDescent="0.25">
      <c r="J20"/>
    </row>
    <row r="21" spans="1:29" x14ac:dyDescent="0.25">
      <c r="J21"/>
    </row>
    <row r="22" spans="1:29" x14ac:dyDescent="0.25">
      <c r="J22"/>
    </row>
    <row r="23" spans="1:29" ht="34.5" customHeight="1" x14ac:dyDescent="0.25">
      <c r="J23"/>
    </row>
    <row r="24" spans="1:29" x14ac:dyDescent="0.25">
      <c r="J24"/>
    </row>
    <row r="25" spans="1:29" x14ac:dyDescent="0.25">
      <c r="J25"/>
    </row>
    <row r="26" spans="1:29" ht="12.75" customHeight="1" x14ac:dyDescent="0.25">
      <c r="J26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36"/>
      <c r="C28" s="36"/>
      <c r="D28" s="36"/>
      <c r="E28" s="36"/>
      <c r="F28" s="36"/>
      <c r="G28" s="36"/>
      <c r="H28" s="36"/>
      <c r="I28" s="36"/>
      <c r="J28" s="36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44"/>
      <c r="K34" s="29"/>
      <c r="L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</sheetData>
  <customSheetViews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14:C14"/>
    <mergeCell ref="B15:G15"/>
    <mergeCell ref="B2:J2"/>
    <mergeCell ref="B13:J13"/>
    <mergeCell ref="C3:D3"/>
    <mergeCell ref="B3:B4"/>
    <mergeCell ref="E3:F3"/>
    <mergeCell ref="G3:H3"/>
    <mergeCell ref="I3:J3"/>
  </mergeCells>
  <hyperlinks>
    <hyperlink ref="J1" location="Índice!A1" display="[índice Ç]"/>
    <hyperlink ref="B15" r:id="rId4" display="http://www.observatorioemigracao.pt/np4/6415"/>
    <hyperlink ref="B15:G15" r:id="rId5" display="http://www.observatorioemigracao.pt/np4/7222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143"/>
    <col min="9" max="9" width="9.140625" style="152"/>
  </cols>
  <sheetData>
    <row r="1" spans="1:13" s="8" customFormat="1" ht="30" customHeight="1" x14ac:dyDescent="0.25">
      <c r="A1" s="144" t="s">
        <v>0</v>
      </c>
      <c r="B1" s="99" t="s">
        <v>1</v>
      </c>
      <c r="C1" s="42"/>
      <c r="D1" s="61" t="s">
        <v>18</v>
      </c>
      <c r="G1" s="139"/>
      <c r="H1" s="148"/>
    </row>
    <row r="2" spans="1:13" s="30" customFormat="1" ht="45" customHeight="1" thickBot="1" x14ac:dyDescent="0.25">
      <c r="A2" s="49"/>
      <c r="B2" s="417" t="s">
        <v>122</v>
      </c>
      <c r="C2" s="369"/>
      <c r="D2" s="369"/>
      <c r="E2" s="201"/>
      <c r="F2" s="201"/>
      <c r="H2" s="140"/>
      <c r="I2" s="149"/>
    </row>
    <row r="3" spans="1:13" s="30" customFormat="1" ht="30" customHeight="1" x14ac:dyDescent="0.2">
      <c r="A3" s="49"/>
      <c r="B3" s="185" t="s">
        <v>99</v>
      </c>
      <c r="C3" s="186" t="s">
        <v>100</v>
      </c>
      <c r="D3" s="186" t="s">
        <v>101</v>
      </c>
      <c r="E3" s="201"/>
      <c r="F3" s="201"/>
      <c r="H3" s="140"/>
      <c r="I3" s="149"/>
    </row>
    <row r="4" spans="1:13" s="30" customFormat="1" ht="30" customHeight="1" x14ac:dyDescent="0.25">
      <c r="A4" s="49"/>
      <c r="B4" s="187" t="s">
        <v>102</v>
      </c>
      <c r="C4" s="188"/>
      <c r="D4" s="188"/>
      <c r="E4" s="201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0" t="s">
        <v>103</v>
      </c>
      <c r="C5" s="189">
        <v>0.50554850668399653</v>
      </c>
      <c r="D5" s="189">
        <v>0.51452106735312475</v>
      </c>
      <c r="E5" s="201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190" t="s">
        <v>104</v>
      </c>
      <c r="C6" s="191">
        <v>0.49445149331600341</v>
      </c>
      <c r="D6" s="191">
        <v>0.48547893264687531</v>
      </c>
      <c r="E6" s="201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0" t="s">
        <v>105</v>
      </c>
      <c r="C7" s="192">
        <v>1260.249</v>
      </c>
      <c r="D7" s="192">
        <v>1435.7760000000001</v>
      </c>
      <c r="E7" s="201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193" t="s">
        <v>106</v>
      </c>
      <c r="C8" s="194"/>
      <c r="D8" s="194"/>
      <c r="E8" s="201"/>
      <c r="F8" s="201"/>
      <c r="H8" s="141"/>
      <c r="I8" s="150"/>
    </row>
    <row r="9" spans="1:13" s="29" customFormat="1" ht="15" customHeight="1" x14ac:dyDescent="0.25">
      <c r="A9" s="49"/>
      <c r="B9" s="80" t="s">
        <v>107</v>
      </c>
      <c r="C9" s="189">
        <v>6.5255358266501307E-2</v>
      </c>
      <c r="D9" s="189">
        <v>5.4640643639985623E-2</v>
      </c>
      <c r="E9" s="207"/>
      <c r="F9" s="201"/>
      <c r="H9" s="141"/>
      <c r="I9" s="150"/>
    </row>
    <row r="10" spans="1:13" s="29" customFormat="1" ht="15" customHeight="1" x14ac:dyDescent="0.25">
      <c r="A10" s="49"/>
      <c r="B10" s="190" t="s">
        <v>108</v>
      </c>
      <c r="C10" s="191">
        <v>0.83989354484708978</v>
      </c>
      <c r="D10" s="191">
        <v>0.77704874722887252</v>
      </c>
      <c r="E10" s="207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0" t="s">
        <v>109</v>
      </c>
      <c r="C11" s="189">
        <v>9.4851096886408956E-2</v>
      </c>
      <c r="D11" s="189">
        <v>0.16831060913114182</v>
      </c>
      <c r="E11" s="207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190" t="s">
        <v>105</v>
      </c>
      <c r="C12" s="195">
        <v>1260.249</v>
      </c>
      <c r="D12" s="195">
        <v>1218.818</v>
      </c>
      <c r="E12" s="207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196" t="s">
        <v>128</v>
      </c>
      <c r="C13" s="197"/>
      <c r="D13" s="197"/>
      <c r="E13" s="207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130</v>
      </c>
      <c r="C14" s="198">
        <f>1-C15</f>
        <v>0.64914203682685778</v>
      </c>
      <c r="D14" s="198">
        <f>1-D15</f>
        <v>0.60166127235713007</v>
      </c>
      <c r="E14" s="207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129</v>
      </c>
      <c r="C15" s="199">
        <v>0.35085796317314222</v>
      </c>
      <c r="D15" s="199">
        <v>0.39833872764286993</v>
      </c>
      <c r="E15" s="207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105</v>
      </c>
      <c r="C16" s="192">
        <v>1157.742</v>
      </c>
      <c r="D16" s="192">
        <v>1219.1859999999999</v>
      </c>
      <c r="E16" s="207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196" t="s">
        <v>110</v>
      </c>
      <c r="C17" s="197"/>
      <c r="D17" s="197"/>
      <c r="E17" s="207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111</v>
      </c>
      <c r="C18" s="198">
        <v>6.6876434950949165E-2</v>
      </c>
      <c r="D18" s="198">
        <v>0.10855316758313249</v>
      </c>
      <c r="E18" s="207"/>
      <c r="F18" s="201"/>
      <c r="H18" s="141"/>
      <c r="I18" s="150"/>
    </row>
    <row r="19" spans="1:19" s="29" customFormat="1" ht="15" customHeight="1" x14ac:dyDescent="0.25">
      <c r="A19" s="49"/>
      <c r="B19" s="10" t="s">
        <v>112</v>
      </c>
      <c r="C19" s="199">
        <v>8.3314068298812161E-2</v>
      </c>
      <c r="D19" s="199">
        <v>8.1650984197551277E-2</v>
      </c>
      <c r="E19" s="207"/>
      <c r="F19" s="201"/>
      <c r="H19" s="141"/>
      <c r="I19" s="150"/>
    </row>
    <row r="20" spans="1:19" s="29" customFormat="1" ht="15" customHeight="1" x14ac:dyDescent="0.25">
      <c r="A20" s="49"/>
      <c r="B20" s="2" t="s">
        <v>113</v>
      </c>
      <c r="C20" s="198">
        <v>0.84980949675023865</v>
      </c>
      <c r="D20" s="198">
        <v>0.80979584821931627</v>
      </c>
      <c r="E20" s="207"/>
      <c r="F20" s="201"/>
      <c r="H20" s="141"/>
      <c r="I20" s="150"/>
    </row>
    <row r="21" spans="1:19" s="29" customFormat="1" ht="15" customHeight="1" x14ac:dyDescent="0.25">
      <c r="A21" s="49"/>
      <c r="B21" s="10" t="s">
        <v>105</v>
      </c>
      <c r="C21" s="195">
        <v>1133.3140000000001</v>
      </c>
      <c r="D21" s="195">
        <v>1233.5429999999999</v>
      </c>
      <c r="E21" s="207"/>
      <c r="F21" s="201"/>
      <c r="H21" s="141"/>
      <c r="I21" s="150"/>
    </row>
    <row r="22" spans="1:19" s="29" customFormat="1" ht="30" customHeight="1" x14ac:dyDescent="0.25">
      <c r="A22" s="49"/>
      <c r="B22" s="196" t="s">
        <v>114</v>
      </c>
      <c r="C22" s="197"/>
      <c r="D22" s="197"/>
      <c r="E22" s="207"/>
      <c r="F22" s="201"/>
      <c r="H22" s="141"/>
      <c r="I22" s="150"/>
    </row>
    <row r="23" spans="1:19" s="29" customFormat="1" ht="15" customHeight="1" x14ac:dyDescent="0.25">
      <c r="A23" s="49"/>
      <c r="B23" s="2" t="s">
        <v>115</v>
      </c>
      <c r="C23" s="198">
        <v>0.7</v>
      </c>
      <c r="D23" s="198">
        <v>0.61873123220655435</v>
      </c>
      <c r="E23" s="207"/>
      <c r="F23" s="201"/>
      <c r="H23" s="141"/>
      <c r="I23" s="150"/>
    </row>
    <row r="24" spans="1:19" s="29" customFormat="1" ht="15" customHeight="1" x14ac:dyDescent="0.25">
      <c r="A24" s="49"/>
      <c r="B24" s="10" t="s">
        <v>116</v>
      </c>
      <c r="C24" s="199">
        <v>0.24185652334628596</v>
      </c>
      <c r="D24" s="199">
        <v>0.26900609106532397</v>
      </c>
      <c r="E24" s="207"/>
      <c r="F24" s="201"/>
      <c r="H24" s="142"/>
      <c r="I24" s="151"/>
    </row>
    <row r="25" spans="1:19" s="50" customFormat="1" ht="15" customHeight="1" x14ac:dyDescent="0.25">
      <c r="A25" s="49"/>
      <c r="B25" s="2" t="s">
        <v>117</v>
      </c>
      <c r="C25" s="198">
        <v>6.3828235199621011E-2</v>
      </c>
      <c r="D25" s="198">
        <v>0.11226267672812172</v>
      </c>
      <c r="E25" s="207"/>
      <c r="F25" s="201"/>
      <c r="H25" s="141"/>
      <c r="I25" s="150"/>
    </row>
    <row r="26" spans="1:19" s="29" customFormat="1" ht="15" customHeight="1" x14ac:dyDescent="0.25">
      <c r="A26" s="49"/>
      <c r="B26" s="10" t="s">
        <v>105</v>
      </c>
      <c r="C26" s="195">
        <v>1220.087</v>
      </c>
      <c r="D26" s="195">
        <v>1347.0550000000001</v>
      </c>
      <c r="E26" s="207"/>
      <c r="F26" s="201"/>
      <c r="H26" s="141"/>
      <c r="I26" s="150"/>
    </row>
    <row r="27" spans="1:19" s="29" customFormat="1" ht="30" customHeight="1" x14ac:dyDescent="0.25">
      <c r="A27" s="49"/>
      <c r="B27" s="196" t="s">
        <v>118</v>
      </c>
      <c r="C27" s="197"/>
      <c r="D27" s="197"/>
      <c r="E27" s="207"/>
      <c r="F27" s="201"/>
      <c r="H27" s="141"/>
      <c r="I27" s="150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119</v>
      </c>
      <c r="C28" s="198">
        <v>0.65541235524882357</v>
      </c>
      <c r="D28" s="198">
        <v>0.61967638858271146</v>
      </c>
      <c r="E28" s="207"/>
      <c r="F28" s="201"/>
      <c r="H28" s="141"/>
      <c r="I28" s="150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120</v>
      </c>
      <c r="C29" s="199">
        <v>5.4921199808852808E-2</v>
      </c>
      <c r="D29" s="199">
        <v>6.0645098919513141E-2</v>
      </c>
      <c r="E29" s="207"/>
      <c r="F29" s="201"/>
      <c r="H29" s="141"/>
      <c r="I29" s="150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121</v>
      </c>
      <c r="C30" s="198">
        <v>0.28966644494232363</v>
      </c>
      <c r="D30" s="198">
        <v>0.3196785124977754</v>
      </c>
      <c r="E30" s="207"/>
      <c r="F30" s="201"/>
      <c r="H30" s="141"/>
      <c r="I30" s="150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05" t="s">
        <v>105</v>
      </c>
      <c r="C31" s="206">
        <v>1249.299</v>
      </c>
      <c r="D31" s="206">
        <v>1365.403</v>
      </c>
      <c r="E31" s="207"/>
      <c r="F31" s="201"/>
      <c r="H31" s="141"/>
      <c r="I31" s="150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03" t="s">
        <v>123</v>
      </c>
      <c r="C32" s="204"/>
      <c r="D32" s="204"/>
      <c r="E32" s="201"/>
      <c r="F32" s="201"/>
      <c r="H32" s="141"/>
      <c r="I32" s="150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124</v>
      </c>
      <c r="C33" s="198">
        <v>0.20799999999999996</v>
      </c>
      <c r="D33" s="198">
        <v>0.1863470079388084</v>
      </c>
      <c r="E33" s="201"/>
      <c r="F33" s="201"/>
      <c r="H33" s="141"/>
      <c r="I33" s="150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126</v>
      </c>
      <c r="C34" s="199">
        <v>0.64200000000000002</v>
      </c>
      <c r="D34" s="199">
        <v>0.58458560629060241</v>
      </c>
      <c r="E34" s="201"/>
      <c r="F34" s="201"/>
      <c r="H34" s="141"/>
      <c r="I34" s="150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125</v>
      </c>
      <c r="C35" s="198">
        <v>0.15</v>
      </c>
      <c r="D35" s="198">
        <v>0.22906738577058922</v>
      </c>
      <c r="E35" s="201"/>
      <c r="F35" s="201"/>
      <c r="H35" s="141"/>
      <c r="I35" s="150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75" t="s">
        <v>105</v>
      </c>
      <c r="C36" s="200">
        <v>576.99099999999999</v>
      </c>
      <c r="D36" s="200">
        <v>727.94299999999998</v>
      </c>
      <c r="E36" s="201"/>
      <c r="F36" s="201"/>
      <c r="H36" s="141"/>
      <c r="I36" s="150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02"/>
      <c r="D37" s="202"/>
      <c r="E37" s="201"/>
      <c r="F37" s="201"/>
      <c r="H37" s="141"/>
      <c r="I37" s="150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86" t="s">
        <v>12</v>
      </c>
      <c r="B38" s="378" t="s">
        <v>131</v>
      </c>
      <c r="C38" s="418"/>
      <c r="D38" s="418"/>
      <c r="E38" s="201"/>
      <c r="F38" s="201"/>
      <c r="H38" s="141"/>
      <c r="I38" s="150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19" t="s">
        <v>127</v>
      </c>
      <c r="C39" s="418"/>
      <c r="D39" s="418"/>
      <c r="E39" s="201"/>
      <c r="F39" s="201"/>
      <c r="H39" s="141"/>
      <c r="I39" s="150"/>
    </row>
    <row r="40" spans="1:19" s="309" customFormat="1" ht="15" customHeight="1" x14ac:dyDescent="0.25">
      <c r="A40" s="333" t="s">
        <v>11</v>
      </c>
      <c r="B40" s="353" t="s">
        <v>196</v>
      </c>
      <c r="C40" s="354"/>
    </row>
    <row r="41" spans="1:19" s="309" customFormat="1" ht="15" customHeight="1" x14ac:dyDescent="0.25">
      <c r="A41" s="334" t="s">
        <v>2</v>
      </c>
      <c r="B41" s="355" t="s">
        <v>197</v>
      </c>
      <c r="C41" s="355"/>
      <c r="D41" s="355"/>
      <c r="E41" s="355"/>
      <c r="F41" s="355"/>
      <c r="G41" s="355"/>
      <c r="H41" s="307"/>
    </row>
    <row r="42" spans="1:19" s="29" customFormat="1" ht="15" customHeight="1" x14ac:dyDescent="0.25">
      <c r="C42" s="201"/>
      <c r="D42" s="201"/>
      <c r="E42" s="201"/>
      <c r="F42" s="201"/>
      <c r="H42" s="141"/>
      <c r="I42" s="150"/>
    </row>
    <row r="43" spans="1:19" s="29" customFormat="1" ht="15" customHeight="1" x14ac:dyDescent="0.25">
      <c r="C43" s="201"/>
      <c r="D43" s="201"/>
      <c r="E43" s="201"/>
      <c r="F43" s="201"/>
      <c r="H43" s="141"/>
      <c r="I43" s="150"/>
    </row>
    <row r="44" spans="1:19" s="29" customFormat="1" ht="15" customHeight="1" x14ac:dyDescent="0.25">
      <c r="C44" s="201"/>
      <c r="D44" s="201"/>
      <c r="E44" s="201"/>
      <c r="F44" s="201"/>
      <c r="H44" s="141"/>
      <c r="I44" s="150"/>
    </row>
    <row r="45" spans="1:19" s="29" customFormat="1" ht="15" customHeight="1" x14ac:dyDescent="0.25">
      <c r="C45" s="201"/>
      <c r="D45" s="201"/>
      <c r="E45" s="201"/>
      <c r="F45" s="201"/>
      <c r="H45" s="143"/>
      <c r="I45" s="150"/>
    </row>
    <row r="46" spans="1:19" s="29" customFormat="1" ht="15" customHeight="1" x14ac:dyDescent="0.25">
      <c r="C46" s="201"/>
      <c r="D46" s="201"/>
      <c r="E46" s="201"/>
      <c r="F46" s="201"/>
      <c r="H46" s="140"/>
      <c r="I46" s="152"/>
    </row>
    <row r="47" spans="1:19" ht="15" customHeight="1" x14ac:dyDescent="0.25">
      <c r="A47" s="29"/>
      <c r="B47" s="29"/>
      <c r="C47" s="201"/>
      <c r="D47" s="201"/>
      <c r="E47" s="201"/>
      <c r="F47" s="201"/>
      <c r="G47" s="29"/>
      <c r="H47" s="140"/>
      <c r="I47" s="149"/>
    </row>
    <row r="48" spans="1:19" s="30" customFormat="1" ht="15" customHeight="1" x14ac:dyDescent="0.25">
      <c r="A48" s="29"/>
      <c r="B48" s="29"/>
      <c r="C48" s="201"/>
      <c r="D48" s="201"/>
      <c r="E48" s="201"/>
      <c r="F48" s="201"/>
      <c r="H48" s="140"/>
      <c r="I48" s="149"/>
    </row>
    <row r="49" spans="1:9" s="30" customFormat="1" ht="15" customHeight="1" x14ac:dyDescent="0.25">
      <c r="A49" s="29"/>
      <c r="B49" s="29"/>
      <c r="C49" s="181"/>
      <c r="D49" s="181"/>
      <c r="E49" s="181"/>
      <c r="H49" s="143"/>
      <c r="I49" s="149"/>
    </row>
    <row r="50" spans="1:9" s="30" customFormat="1" ht="15" customHeight="1" x14ac:dyDescent="0.25">
      <c r="A50" s="29"/>
      <c r="B50" s="29"/>
      <c r="C50" s="182"/>
      <c r="D50" s="182"/>
      <c r="E50" s="182"/>
      <c r="H50" s="143"/>
      <c r="I50" s="152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ref="B5:E35">
    <sortCondition ref="B5:B35"/>
  </sortState>
  <customSheetViews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C40"/>
    <mergeCell ref="B41:G41"/>
  </mergeCells>
  <hyperlinks>
    <hyperlink ref="D1" location="Índice!A1" display="[índice Ç]"/>
    <hyperlink ref="B41" r:id="rId4" display="http://www.observatorioemigracao.pt/np4/6415"/>
    <hyperlink ref="B41:G41" r:id="rId5" display="http://www.observatorioemigracao.pt/np4/7222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01" t="s">
        <v>1</v>
      </c>
      <c r="C1" s="100"/>
      <c r="D1" s="61" t="s">
        <v>18</v>
      </c>
    </row>
    <row r="2" spans="1:6" s="30" customFormat="1" ht="45" customHeight="1" thickBot="1" x14ac:dyDescent="0.3">
      <c r="B2" s="420" t="s">
        <v>159</v>
      </c>
      <c r="C2" s="421"/>
      <c r="D2" s="421"/>
    </row>
    <row r="3" spans="1:6" s="30" customFormat="1" ht="45" customHeight="1" x14ac:dyDescent="0.25">
      <c r="B3" s="77" t="s">
        <v>5</v>
      </c>
      <c r="C3" s="89" t="s">
        <v>22</v>
      </c>
      <c r="D3" s="89" t="s">
        <v>97</v>
      </c>
    </row>
    <row r="4" spans="1:6" ht="15" customHeight="1" x14ac:dyDescent="0.25">
      <c r="A4" s="50"/>
      <c r="B4" s="290">
        <v>1</v>
      </c>
      <c r="C4" s="291" t="s">
        <v>58</v>
      </c>
      <c r="D4" s="292">
        <v>16.587720000000001</v>
      </c>
    </row>
    <row r="5" spans="1:6" ht="15" customHeight="1" x14ac:dyDescent="0.25">
      <c r="A5" s="50"/>
      <c r="B5" s="293">
        <v>2</v>
      </c>
      <c r="C5" s="273" t="s">
        <v>57</v>
      </c>
      <c r="D5" s="294">
        <v>12.964881999999999</v>
      </c>
    </row>
    <row r="6" spans="1:6" ht="15" customHeight="1" x14ac:dyDescent="0.25">
      <c r="A6" s="50"/>
      <c r="B6" s="290">
        <v>3</v>
      </c>
      <c r="C6" s="2" t="s">
        <v>59</v>
      </c>
      <c r="D6" s="292">
        <v>10.635994</v>
      </c>
    </row>
    <row r="7" spans="1:6" ht="15" customHeight="1" x14ac:dyDescent="0.25">
      <c r="A7" s="50"/>
      <c r="B7" s="293">
        <v>4</v>
      </c>
      <c r="C7" s="273" t="s">
        <v>9</v>
      </c>
      <c r="D7" s="294">
        <v>9.9620580000000007</v>
      </c>
    </row>
    <row r="8" spans="1:6" ht="15" customHeight="1" x14ac:dyDescent="0.25">
      <c r="A8" s="50"/>
      <c r="B8" s="290">
        <v>5</v>
      </c>
      <c r="C8" s="2" t="s">
        <v>10</v>
      </c>
      <c r="D8" s="292">
        <v>7.4999190000000002</v>
      </c>
    </row>
    <row r="9" spans="1:6" ht="15" customHeight="1" x14ac:dyDescent="0.25">
      <c r="A9" s="50"/>
      <c r="B9" s="293">
        <v>6</v>
      </c>
      <c r="C9" s="273" t="s">
        <v>89</v>
      </c>
      <c r="D9" s="294">
        <v>6.8644449999999999</v>
      </c>
    </row>
    <row r="10" spans="1:6" ht="15" customHeight="1" x14ac:dyDescent="0.25">
      <c r="A10" s="50"/>
      <c r="B10" s="290">
        <v>7</v>
      </c>
      <c r="C10" s="2" t="s">
        <v>60</v>
      </c>
      <c r="D10" s="292">
        <v>5.9786349999999997</v>
      </c>
    </row>
    <row r="11" spans="1:6" ht="15" customHeight="1" x14ac:dyDescent="0.25">
      <c r="A11" s="50"/>
      <c r="B11" s="293">
        <v>8</v>
      </c>
      <c r="C11" s="273" t="s">
        <v>149</v>
      </c>
      <c r="D11" s="294">
        <v>5.9416529999999996</v>
      </c>
    </row>
    <row r="12" spans="1:6" ht="15" customHeight="1" x14ac:dyDescent="0.25">
      <c r="A12" s="50"/>
      <c r="B12" s="290">
        <v>9</v>
      </c>
      <c r="C12" s="2" t="s">
        <v>61</v>
      </c>
      <c r="D12" s="292">
        <v>5.680682</v>
      </c>
    </row>
    <row r="13" spans="1:6" ht="15" customHeight="1" x14ac:dyDescent="0.25">
      <c r="A13" s="50"/>
      <c r="B13" s="293">
        <v>10</v>
      </c>
      <c r="C13" s="273" t="s">
        <v>26</v>
      </c>
      <c r="D13" s="294">
        <v>4.9213089999999999</v>
      </c>
      <c r="F13" s="50"/>
    </row>
    <row r="14" spans="1:6" ht="15" customHeight="1" x14ac:dyDescent="0.25">
      <c r="A14" s="50"/>
      <c r="B14" s="290">
        <v>11</v>
      </c>
      <c r="C14" s="2" t="s">
        <v>67</v>
      </c>
      <c r="D14" s="292">
        <v>4.8264639999999996</v>
      </c>
    </row>
    <row r="15" spans="1:6" ht="15" customHeight="1" x14ac:dyDescent="0.25">
      <c r="A15" s="50"/>
      <c r="B15" s="293">
        <v>12</v>
      </c>
      <c r="C15" s="273" t="s">
        <v>52</v>
      </c>
      <c r="D15" s="294">
        <v>4.7014649999999998</v>
      </c>
      <c r="F15" s="50"/>
    </row>
    <row r="16" spans="1:6" ht="15" customHeight="1" x14ac:dyDescent="0.25">
      <c r="A16" s="50"/>
      <c r="B16" s="290">
        <v>13</v>
      </c>
      <c r="C16" s="2" t="s">
        <v>65</v>
      </c>
      <c r="D16" s="292">
        <v>4.2339729999999998</v>
      </c>
    </row>
    <row r="17" spans="1:6" ht="15" customHeight="1" x14ac:dyDescent="0.25">
      <c r="A17" s="50"/>
      <c r="B17" s="293">
        <v>14</v>
      </c>
      <c r="C17" s="273" t="s">
        <v>30</v>
      </c>
      <c r="D17" s="294">
        <v>4.2080830000000002</v>
      </c>
    </row>
    <row r="18" spans="1:6" ht="15" customHeight="1" x14ac:dyDescent="0.25">
      <c r="A18" s="50"/>
      <c r="B18" s="290">
        <v>15</v>
      </c>
      <c r="C18" s="2" t="s">
        <v>140</v>
      </c>
      <c r="D18" s="292">
        <v>4.074446</v>
      </c>
    </row>
    <row r="19" spans="1:6" ht="15" customHeight="1" x14ac:dyDescent="0.25">
      <c r="A19" s="50"/>
      <c r="B19" s="293">
        <v>16</v>
      </c>
      <c r="C19" s="273" t="s">
        <v>64</v>
      </c>
      <c r="D19" s="294">
        <v>3.803893</v>
      </c>
    </row>
    <row r="20" spans="1:6" ht="15" customHeight="1" x14ac:dyDescent="0.25">
      <c r="A20" s="50"/>
      <c r="B20" s="290">
        <v>17</v>
      </c>
      <c r="C20" s="2" t="s">
        <v>32</v>
      </c>
      <c r="D20" s="292">
        <v>3.5785040000000001</v>
      </c>
      <c r="F20" s="50"/>
    </row>
    <row r="21" spans="1:6" ht="15" customHeight="1" x14ac:dyDescent="0.25">
      <c r="A21" s="50"/>
      <c r="B21" s="293">
        <v>18</v>
      </c>
      <c r="C21" s="273" t="s">
        <v>62</v>
      </c>
      <c r="D21" s="294">
        <v>3.4189319999999999</v>
      </c>
    </row>
    <row r="22" spans="1:6" ht="15" customHeight="1" x14ac:dyDescent="0.25">
      <c r="A22" s="50"/>
      <c r="B22" s="290">
        <v>19</v>
      </c>
      <c r="C22" s="2" t="s">
        <v>85</v>
      </c>
      <c r="D22" s="292">
        <v>3.412957</v>
      </c>
    </row>
    <row r="23" spans="1:6" ht="15" customHeight="1" x14ac:dyDescent="0.25">
      <c r="A23" s="50"/>
      <c r="B23" s="293">
        <v>20</v>
      </c>
      <c r="C23" s="273" t="s">
        <v>49</v>
      </c>
      <c r="D23" s="294">
        <v>3.0291679999999999</v>
      </c>
    </row>
    <row r="24" spans="1:6" ht="15" customHeight="1" x14ac:dyDescent="0.25">
      <c r="A24" s="50"/>
      <c r="B24" s="290">
        <v>21</v>
      </c>
      <c r="C24" s="2" t="s">
        <v>66</v>
      </c>
      <c r="D24" s="292">
        <v>3.0166849999999998</v>
      </c>
      <c r="F24" s="50"/>
    </row>
    <row r="25" spans="1:6" ht="15" customHeight="1" x14ac:dyDescent="0.25">
      <c r="A25" s="50"/>
      <c r="B25" s="293">
        <v>22</v>
      </c>
      <c r="C25" s="273" t="s">
        <v>63</v>
      </c>
      <c r="D25" s="294">
        <v>2.8987210000000001</v>
      </c>
    </row>
    <row r="26" spans="1:6" ht="15" customHeight="1" x14ac:dyDescent="0.25">
      <c r="A26" s="50"/>
      <c r="B26" s="290">
        <v>23</v>
      </c>
      <c r="C26" s="2" t="s">
        <v>86</v>
      </c>
      <c r="D26" s="292">
        <v>2.8947409999999998</v>
      </c>
      <c r="F26" s="50"/>
    </row>
    <row r="27" spans="1:6" ht="15" customHeight="1" x14ac:dyDescent="0.25">
      <c r="A27" s="50"/>
      <c r="B27" s="293">
        <v>24</v>
      </c>
      <c r="C27" s="273" t="s">
        <v>70</v>
      </c>
      <c r="D27" s="294">
        <v>2.7362299999999999</v>
      </c>
    </row>
    <row r="28" spans="1:6" ht="15" customHeight="1" x14ac:dyDescent="0.25">
      <c r="A28" s="50"/>
      <c r="B28" s="290">
        <v>25</v>
      </c>
      <c r="C28" s="2" t="s">
        <v>90</v>
      </c>
      <c r="D28" s="292">
        <v>2.7239800000000001</v>
      </c>
      <c r="F28" s="50"/>
    </row>
    <row r="29" spans="1:6" ht="15" customHeight="1" x14ac:dyDescent="0.25">
      <c r="A29" s="50"/>
      <c r="B29" s="293">
        <v>26</v>
      </c>
      <c r="C29" s="273" t="s">
        <v>68</v>
      </c>
      <c r="D29" s="294">
        <v>2.4775749999999999</v>
      </c>
      <c r="F29" s="50"/>
    </row>
    <row r="30" spans="1:6" ht="15" customHeight="1" x14ac:dyDescent="0.25">
      <c r="A30" s="50"/>
      <c r="B30" s="177">
        <v>27</v>
      </c>
      <c r="C30" s="178" t="s">
        <v>4</v>
      </c>
      <c r="D30" s="298">
        <v>2.2667350000000002</v>
      </c>
    </row>
    <row r="31" spans="1:6" ht="15" customHeight="1" x14ac:dyDescent="0.25">
      <c r="A31" s="50"/>
      <c r="B31" s="293">
        <v>28</v>
      </c>
      <c r="C31" s="273" t="s">
        <v>28</v>
      </c>
      <c r="D31" s="294">
        <v>2.2072129999999999</v>
      </c>
      <c r="F31" s="50"/>
    </row>
    <row r="32" spans="1:6" ht="15" customHeight="1" x14ac:dyDescent="0.25">
      <c r="A32" s="50"/>
      <c r="B32" s="290">
        <v>29</v>
      </c>
      <c r="C32" s="2" t="s">
        <v>139</v>
      </c>
      <c r="D32" s="292">
        <v>1.9919100000000001</v>
      </c>
    </row>
    <row r="33" spans="1:10" ht="15" customHeight="1" thickBot="1" x14ac:dyDescent="0.3">
      <c r="A33" s="50"/>
      <c r="B33" s="295">
        <v>30</v>
      </c>
      <c r="C33" s="296" t="s">
        <v>91</v>
      </c>
      <c r="D33" s="297">
        <v>1.9884580000000001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22" t="s">
        <v>158</v>
      </c>
      <c r="C35" s="367"/>
      <c r="D35" s="367"/>
      <c r="E35" s="51"/>
      <c r="F35" s="51"/>
      <c r="G35" s="51"/>
      <c r="H35" s="51"/>
      <c r="I35" s="52"/>
      <c r="J35" s="52"/>
    </row>
    <row r="36" spans="1:10" s="309" customFormat="1" ht="15" customHeight="1" x14ac:dyDescent="0.25">
      <c r="A36" s="333" t="s">
        <v>11</v>
      </c>
      <c r="B36" s="353" t="s">
        <v>196</v>
      </c>
      <c r="C36" s="354"/>
    </row>
    <row r="37" spans="1:10" s="309" customFormat="1" ht="15" customHeight="1" x14ac:dyDescent="0.25">
      <c r="A37" s="334" t="s">
        <v>2</v>
      </c>
      <c r="B37" s="355" t="s">
        <v>197</v>
      </c>
      <c r="C37" s="355"/>
      <c r="D37" s="355"/>
      <c r="E37" s="355"/>
      <c r="F37" s="355"/>
      <c r="G37" s="355"/>
      <c r="H37" s="307"/>
    </row>
  </sheetData>
  <customSheetViews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C36"/>
    <mergeCell ref="B37:G37"/>
  </mergeCells>
  <hyperlinks>
    <hyperlink ref="D1" location="Índice!A1" display="[índice Ç]"/>
    <hyperlink ref="B37" r:id="rId4" display="http://www.observatorioemigracao.pt/np4/6415"/>
    <hyperlink ref="B37:G37" r:id="rId5" display="http://www.observatorioemigracao.pt/np4/7222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6" width="9.140625" style="29"/>
    <col min="7" max="7" width="29.85546875" style="29" customWidth="1"/>
    <col min="8" max="8" width="28" style="29" customWidth="1"/>
    <col min="9" max="16384" width="9.140625" style="29"/>
  </cols>
  <sheetData>
    <row r="1" spans="1:9" s="30" customFormat="1" ht="30" customHeight="1" x14ac:dyDescent="0.25">
      <c r="A1" s="40" t="s">
        <v>0</v>
      </c>
      <c r="B1" s="101" t="s">
        <v>1</v>
      </c>
      <c r="C1" s="100"/>
      <c r="D1" s="153" t="s">
        <v>18</v>
      </c>
    </row>
    <row r="2" spans="1:9" s="30" customFormat="1" ht="45" customHeight="1" thickBot="1" x14ac:dyDescent="0.3">
      <c r="B2" s="420" t="s">
        <v>160</v>
      </c>
      <c r="C2" s="421"/>
      <c r="D2" s="421"/>
    </row>
    <row r="3" spans="1:9" s="30" customFormat="1" ht="30" customHeight="1" x14ac:dyDescent="0.25">
      <c r="B3" s="77" t="s">
        <v>5</v>
      </c>
      <c r="C3" s="78" t="s">
        <v>22</v>
      </c>
      <c r="D3" s="89" t="s">
        <v>98</v>
      </c>
      <c r="F3" s="251"/>
      <c r="G3" s="252"/>
      <c r="H3" s="253"/>
      <c r="I3" s="254"/>
    </row>
    <row r="4" spans="1:9" ht="15" customHeight="1" x14ac:dyDescent="0.25">
      <c r="A4" s="50"/>
      <c r="B4" s="290">
        <v>1</v>
      </c>
      <c r="C4" s="291" t="s">
        <v>64</v>
      </c>
      <c r="D4" s="292">
        <v>77.3</v>
      </c>
      <c r="F4" s="241"/>
      <c r="G4" s="242"/>
      <c r="H4" s="243"/>
      <c r="I4" s="255"/>
    </row>
    <row r="5" spans="1:9" ht="15" customHeight="1" x14ac:dyDescent="0.25">
      <c r="A5" s="50"/>
      <c r="B5" s="293">
        <v>2</v>
      </c>
      <c r="C5" s="273" t="s">
        <v>69</v>
      </c>
      <c r="D5" s="294">
        <v>52.65</v>
      </c>
      <c r="F5" s="241"/>
      <c r="G5" s="244"/>
      <c r="H5" s="243"/>
      <c r="I5" s="255"/>
    </row>
    <row r="6" spans="1:9" ht="15" customHeight="1" x14ac:dyDescent="0.25">
      <c r="A6" s="50"/>
      <c r="B6" s="290">
        <v>3</v>
      </c>
      <c r="C6" s="2" t="s">
        <v>92</v>
      </c>
      <c r="D6" s="292">
        <v>47.33</v>
      </c>
      <c r="F6" s="241"/>
      <c r="G6" s="244"/>
      <c r="H6" s="243"/>
      <c r="I6" s="255"/>
    </row>
    <row r="7" spans="1:9" ht="15" customHeight="1" x14ac:dyDescent="0.25">
      <c r="A7" s="50"/>
      <c r="B7" s="293">
        <v>4</v>
      </c>
      <c r="C7" s="273" t="s">
        <v>72</v>
      </c>
      <c r="D7" s="294">
        <v>39.18</v>
      </c>
      <c r="F7" s="241"/>
      <c r="G7" s="244"/>
      <c r="H7" s="243"/>
      <c r="I7" s="255"/>
    </row>
    <row r="8" spans="1:9" ht="15" customHeight="1" x14ac:dyDescent="0.25">
      <c r="A8" s="50"/>
      <c r="B8" s="290">
        <v>5</v>
      </c>
      <c r="C8" s="2" t="s">
        <v>73</v>
      </c>
      <c r="D8" s="292">
        <v>38.479999999999997</v>
      </c>
      <c r="F8" s="241"/>
      <c r="G8" s="245"/>
      <c r="H8" s="243"/>
      <c r="I8" s="255"/>
    </row>
    <row r="9" spans="1:9" ht="15" customHeight="1" x14ac:dyDescent="0.25">
      <c r="A9" s="50"/>
      <c r="B9" s="293">
        <v>6</v>
      </c>
      <c r="C9" s="273" t="s">
        <v>89</v>
      </c>
      <c r="D9" s="294">
        <v>37.57</v>
      </c>
      <c r="F9" s="241"/>
      <c r="G9" s="244"/>
      <c r="H9" s="243"/>
      <c r="I9" s="255"/>
    </row>
    <row r="10" spans="1:9" ht="15" customHeight="1" x14ac:dyDescent="0.25">
      <c r="A10" s="50"/>
      <c r="B10" s="290">
        <v>7</v>
      </c>
      <c r="C10" s="2" t="s">
        <v>74</v>
      </c>
      <c r="D10" s="292">
        <v>32.450000000000003</v>
      </c>
      <c r="F10" s="241"/>
      <c r="G10" s="244"/>
      <c r="H10" s="243"/>
      <c r="I10" s="255"/>
    </row>
    <row r="11" spans="1:9" ht="15" customHeight="1" x14ac:dyDescent="0.25">
      <c r="A11" s="50"/>
      <c r="B11" s="293">
        <v>8</v>
      </c>
      <c r="C11" s="273" t="s">
        <v>75</v>
      </c>
      <c r="D11" s="294">
        <v>27.28</v>
      </c>
      <c r="F11" s="241"/>
      <c r="G11" s="244"/>
      <c r="H11" s="243"/>
      <c r="I11" s="255"/>
    </row>
    <row r="12" spans="1:9" ht="15" customHeight="1" x14ac:dyDescent="0.25">
      <c r="A12" s="50"/>
      <c r="B12" s="290">
        <v>9</v>
      </c>
      <c r="C12" s="2" t="s">
        <v>77</v>
      </c>
      <c r="D12" s="292">
        <v>25.67</v>
      </c>
      <c r="F12" s="241"/>
      <c r="G12" s="244"/>
      <c r="H12" s="243"/>
      <c r="I12" s="255"/>
    </row>
    <row r="13" spans="1:9" ht="15" customHeight="1" x14ac:dyDescent="0.25">
      <c r="A13" s="50"/>
      <c r="B13" s="293">
        <v>10</v>
      </c>
      <c r="C13" s="273" t="s">
        <v>80</v>
      </c>
      <c r="D13" s="294">
        <v>24.46</v>
      </c>
      <c r="F13" s="241"/>
      <c r="G13" s="245"/>
      <c r="H13" s="243"/>
      <c r="I13" s="255"/>
    </row>
    <row r="14" spans="1:9" ht="15" customHeight="1" x14ac:dyDescent="0.25">
      <c r="A14" s="50"/>
      <c r="B14" s="290">
        <v>11</v>
      </c>
      <c r="C14" s="2" t="s">
        <v>78</v>
      </c>
      <c r="D14" s="292">
        <v>24.03</v>
      </c>
      <c r="F14" s="241"/>
      <c r="G14" s="246"/>
      <c r="H14" s="243"/>
      <c r="I14" s="255"/>
    </row>
    <row r="15" spans="1:9" ht="15" customHeight="1" x14ac:dyDescent="0.25">
      <c r="A15" s="50"/>
      <c r="B15" s="293">
        <v>12</v>
      </c>
      <c r="C15" s="273" t="s">
        <v>140</v>
      </c>
      <c r="D15" s="294">
        <v>22.38</v>
      </c>
      <c r="F15" s="247"/>
      <c r="G15" s="248"/>
      <c r="H15" s="249"/>
      <c r="I15" s="255"/>
    </row>
    <row r="16" spans="1:9" ht="15" customHeight="1" x14ac:dyDescent="0.25">
      <c r="A16" s="50"/>
      <c r="B16" s="177">
        <v>13</v>
      </c>
      <c r="C16" s="178" t="s">
        <v>4</v>
      </c>
      <c r="D16" s="298">
        <v>21.94</v>
      </c>
      <c r="F16" s="241"/>
      <c r="G16" s="244"/>
      <c r="H16" s="243"/>
      <c r="I16" s="255"/>
    </row>
    <row r="17" spans="1:9" ht="15" customHeight="1" x14ac:dyDescent="0.25">
      <c r="A17" s="50"/>
      <c r="B17" s="293">
        <v>14</v>
      </c>
      <c r="C17" s="273" t="s">
        <v>55</v>
      </c>
      <c r="D17" s="294">
        <v>21.88</v>
      </c>
      <c r="F17" s="241"/>
      <c r="G17" s="244"/>
      <c r="H17" s="243"/>
      <c r="I17" s="255"/>
    </row>
    <row r="18" spans="1:9" ht="15" customHeight="1" x14ac:dyDescent="0.25">
      <c r="A18" s="50"/>
      <c r="B18" s="290">
        <v>15</v>
      </c>
      <c r="C18" s="2" t="s">
        <v>76</v>
      </c>
      <c r="D18" s="292">
        <v>21.42</v>
      </c>
      <c r="F18" s="241"/>
      <c r="G18" s="244"/>
      <c r="H18" s="243"/>
      <c r="I18" s="255"/>
    </row>
    <row r="19" spans="1:9" ht="15" customHeight="1" x14ac:dyDescent="0.25">
      <c r="A19" s="50"/>
      <c r="B19" s="293">
        <v>16</v>
      </c>
      <c r="C19" s="273" t="s">
        <v>51</v>
      </c>
      <c r="D19" s="294">
        <v>20.65</v>
      </c>
      <c r="F19" s="241"/>
      <c r="G19" s="244"/>
      <c r="H19" s="243"/>
      <c r="I19" s="255"/>
    </row>
    <row r="20" spans="1:9" ht="15" customHeight="1" x14ac:dyDescent="0.25">
      <c r="A20" s="50"/>
      <c r="B20" s="290">
        <v>17</v>
      </c>
      <c r="C20" s="2" t="s">
        <v>50</v>
      </c>
      <c r="D20" s="292">
        <v>19.18</v>
      </c>
      <c r="F20" s="241"/>
      <c r="G20" s="244"/>
      <c r="H20" s="243"/>
      <c r="I20" s="255"/>
    </row>
    <row r="21" spans="1:9" ht="15" customHeight="1" x14ac:dyDescent="0.25">
      <c r="A21" s="50"/>
      <c r="B21" s="293">
        <v>18</v>
      </c>
      <c r="C21" s="273" t="s">
        <v>93</v>
      </c>
      <c r="D21" s="294">
        <v>19.149999999999999</v>
      </c>
      <c r="F21" s="241"/>
      <c r="G21" s="244"/>
      <c r="H21" s="243"/>
      <c r="I21" s="255"/>
    </row>
    <row r="22" spans="1:9" ht="15" customHeight="1" x14ac:dyDescent="0.25">
      <c r="A22" s="50"/>
      <c r="B22" s="290">
        <v>19</v>
      </c>
      <c r="C22" s="2" t="s">
        <v>39</v>
      </c>
      <c r="D22" s="292">
        <v>18.23</v>
      </c>
      <c r="F22" s="241"/>
      <c r="G22" s="244"/>
      <c r="H22" s="243"/>
      <c r="I22" s="255"/>
    </row>
    <row r="23" spans="1:9" ht="15" customHeight="1" x14ac:dyDescent="0.25">
      <c r="A23" s="50"/>
      <c r="B23" s="293">
        <v>20</v>
      </c>
      <c r="C23" s="273" t="s">
        <v>32</v>
      </c>
      <c r="D23" s="294">
        <v>18.18</v>
      </c>
      <c r="F23" s="241"/>
      <c r="G23" s="244"/>
      <c r="H23" s="243"/>
      <c r="I23" s="255"/>
    </row>
    <row r="24" spans="1:9" ht="15" customHeight="1" x14ac:dyDescent="0.25">
      <c r="A24" s="50"/>
      <c r="B24" s="290">
        <v>21</v>
      </c>
      <c r="C24" s="2" t="s">
        <v>81</v>
      </c>
      <c r="D24" s="292">
        <v>17.73</v>
      </c>
      <c r="F24" s="241"/>
      <c r="G24" s="244"/>
      <c r="H24" s="243"/>
      <c r="I24" s="255"/>
    </row>
    <row r="25" spans="1:9" ht="15" customHeight="1" x14ac:dyDescent="0.25">
      <c r="A25" s="50"/>
      <c r="B25" s="293">
        <v>22</v>
      </c>
      <c r="C25" s="273" t="s">
        <v>48</v>
      </c>
      <c r="D25" s="294">
        <v>16.84</v>
      </c>
      <c r="F25" s="250"/>
      <c r="G25" s="10"/>
      <c r="H25" s="243"/>
      <c r="I25" s="255"/>
    </row>
    <row r="26" spans="1:9" ht="15" customHeight="1" x14ac:dyDescent="0.25">
      <c r="A26" s="50"/>
      <c r="B26" s="290">
        <v>23</v>
      </c>
      <c r="C26" s="2" t="s">
        <v>141</v>
      </c>
      <c r="D26" s="292">
        <v>15.68</v>
      </c>
      <c r="F26" s="241"/>
      <c r="G26" s="244"/>
      <c r="H26" s="243"/>
      <c r="I26" s="255"/>
    </row>
    <row r="27" spans="1:9" ht="15" customHeight="1" x14ac:dyDescent="0.25">
      <c r="A27" s="50"/>
      <c r="B27" s="293">
        <v>24</v>
      </c>
      <c r="C27" s="273" t="s">
        <v>44</v>
      </c>
      <c r="D27" s="294">
        <v>15.23</v>
      </c>
      <c r="F27" s="241"/>
      <c r="G27" s="244"/>
      <c r="H27" s="243"/>
      <c r="I27" s="255"/>
    </row>
    <row r="28" spans="1:9" ht="15" customHeight="1" x14ac:dyDescent="0.25">
      <c r="A28" s="50"/>
      <c r="B28" s="290">
        <v>25</v>
      </c>
      <c r="C28" s="2" t="s">
        <v>79</v>
      </c>
      <c r="D28" s="292">
        <v>14.62</v>
      </c>
      <c r="F28" s="241"/>
      <c r="G28" s="246"/>
      <c r="H28" s="243"/>
      <c r="I28" s="255"/>
    </row>
    <row r="29" spans="1:9" ht="15" customHeight="1" x14ac:dyDescent="0.25">
      <c r="A29" s="50"/>
      <c r="B29" s="293">
        <v>26</v>
      </c>
      <c r="C29" s="273" t="s">
        <v>94</v>
      </c>
      <c r="D29" s="294">
        <v>14.48</v>
      </c>
      <c r="F29" s="241"/>
      <c r="G29" s="244"/>
      <c r="H29" s="243"/>
      <c r="I29" s="255"/>
    </row>
    <row r="30" spans="1:9" ht="15" customHeight="1" x14ac:dyDescent="0.25">
      <c r="A30" s="50"/>
      <c r="B30" s="290">
        <v>27</v>
      </c>
      <c r="C30" s="2" t="s">
        <v>148</v>
      </c>
      <c r="D30" s="292">
        <v>13.93</v>
      </c>
      <c r="F30" s="241"/>
      <c r="G30" s="244"/>
      <c r="H30" s="243"/>
      <c r="I30" s="255"/>
    </row>
    <row r="31" spans="1:9" ht="15" customHeight="1" x14ac:dyDescent="0.25">
      <c r="A31" s="50"/>
      <c r="B31" s="293">
        <v>28</v>
      </c>
      <c r="C31" s="273" t="s">
        <v>40</v>
      </c>
      <c r="D31" s="294">
        <v>13.88</v>
      </c>
      <c r="F31" s="241"/>
      <c r="G31" s="244"/>
      <c r="H31" s="243"/>
      <c r="I31" s="255"/>
    </row>
    <row r="32" spans="1:9" ht="15" customHeight="1" x14ac:dyDescent="0.25">
      <c r="A32" s="50"/>
      <c r="B32" s="290">
        <v>29</v>
      </c>
      <c r="C32" s="2" t="s">
        <v>147</v>
      </c>
      <c r="D32" s="292">
        <v>13.57</v>
      </c>
      <c r="F32" s="241"/>
      <c r="G32" s="244"/>
      <c r="H32" s="243"/>
      <c r="I32" s="255"/>
    </row>
    <row r="33" spans="1:9" ht="15" customHeight="1" thickBot="1" x14ac:dyDescent="0.3">
      <c r="A33" s="50"/>
      <c r="B33" s="295">
        <v>30</v>
      </c>
      <c r="C33" s="296" t="s">
        <v>91</v>
      </c>
      <c r="D33" s="297">
        <v>13.49</v>
      </c>
      <c r="F33" s="241"/>
      <c r="G33" s="244"/>
      <c r="H33" s="243"/>
      <c r="I33" s="255"/>
    </row>
    <row r="34" spans="1:9" x14ac:dyDescent="0.25">
      <c r="C34" s="56"/>
    </row>
    <row r="35" spans="1:9" ht="30" customHeight="1" x14ac:dyDescent="0.25">
      <c r="A35" s="86" t="s">
        <v>12</v>
      </c>
      <c r="B35" s="423" t="s">
        <v>95</v>
      </c>
      <c r="C35" s="424"/>
      <c r="D35" s="424"/>
    </row>
    <row r="36" spans="1:9" s="55" customFormat="1" ht="60" customHeight="1" x14ac:dyDescent="0.25">
      <c r="A36" s="48" t="s">
        <v>13</v>
      </c>
      <c r="B36" s="422" t="s">
        <v>158</v>
      </c>
      <c r="C36" s="367"/>
      <c r="D36" s="367"/>
      <c r="E36" s="51"/>
      <c r="F36" s="51"/>
      <c r="G36" s="52"/>
      <c r="H36" s="52"/>
    </row>
    <row r="37" spans="1:9" s="309" customFormat="1" ht="15" customHeight="1" x14ac:dyDescent="0.25">
      <c r="A37" s="333" t="s">
        <v>11</v>
      </c>
      <c r="B37" s="353" t="s">
        <v>196</v>
      </c>
      <c r="C37" s="354"/>
    </row>
    <row r="38" spans="1:9" s="309" customFormat="1" ht="15" customHeight="1" x14ac:dyDescent="0.25">
      <c r="A38" s="334" t="s">
        <v>2</v>
      </c>
      <c r="B38" s="355" t="s">
        <v>197</v>
      </c>
      <c r="C38" s="355"/>
      <c r="D38" s="355"/>
      <c r="E38" s="355"/>
      <c r="F38" s="355"/>
      <c r="G38" s="355"/>
      <c r="H38" s="307"/>
    </row>
  </sheetData>
  <customSheetViews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5:D35"/>
    <mergeCell ref="B37:C37"/>
    <mergeCell ref="B38:G38"/>
  </mergeCells>
  <hyperlinks>
    <hyperlink ref="D1" location="Índice!A1" display="[índice Ç]"/>
    <hyperlink ref="B38" r:id="rId4" display="http://www.observatorioemigracao.pt/np4/6415"/>
    <hyperlink ref="B38:G38" r:id="rId5" display="http://www.observatorioemigracao.pt/np4/7222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5" width="9.140625" style="29"/>
    <col min="6" max="6" width="15.7109375" style="222" customWidth="1"/>
    <col min="7" max="7" width="18.140625" style="222" customWidth="1"/>
    <col min="8" max="16384" width="9.140625" style="29"/>
  </cols>
  <sheetData>
    <row r="1" spans="1:135" s="30" customFormat="1" ht="30" customHeight="1" x14ac:dyDescent="0.25">
      <c r="A1" s="40" t="s">
        <v>0</v>
      </c>
      <c r="B1" s="102" t="s">
        <v>1</v>
      </c>
      <c r="C1" s="67"/>
      <c r="D1" s="61" t="s">
        <v>18</v>
      </c>
      <c r="F1" s="219"/>
      <c r="G1" s="219"/>
    </row>
    <row r="2" spans="1:135" s="30" customFormat="1" ht="45" customHeight="1" thickBot="1" x14ac:dyDescent="0.3">
      <c r="B2" s="420" t="s">
        <v>161</v>
      </c>
      <c r="C2" s="421"/>
      <c r="D2" s="425"/>
      <c r="F2" s="219"/>
      <c r="G2" s="219"/>
    </row>
    <row r="3" spans="1:135" s="30" customFormat="1" ht="30" customHeight="1" x14ac:dyDescent="0.25">
      <c r="B3" s="79" t="s">
        <v>21</v>
      </c>
      <c r="C3" s="77" t="s">
        <v>23</v>
      </c>
      <c r="D3" s="69" t="s">
        <v>24</v>
      </c>
      <c r="F3" s="218"/>
      <c r="G3" s="218"/>
    </row>
    <row r="4" spans="1:135" s="54" customFormat="1" ht="15" customHeight="1" x14ac:dyDescent="0.25">
      <c r="A4" s="50"/>
      <c r="B4" s="70" t="s">
        <v>30</v>
      </c>
      <c r="C4" s="110">
        <v>5.1246699959999997</v>
      </c>
      <c r="D4" s="301">
        <v>14.81483038</v>
      </c>
      <c r="E4" s="29"/>
      <c r="F4" s="226"/>
      <c r="G4" s="227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</row>
    <row r="5" spans="1:135" ht="15" customHeight="1" x14ac:dyDescent="0.25">
      <c r="A5" s="50"/>
      <c r="B5" s="302" t="s">
        <v>37</v>
      </c>
      <c r="C5" s="303">
        <v>6.7101385579999997</v>
      </c>
      <c r="D5" s="304">
        <v>19.006261039999998</v>
      </c>
      <c r="F5" s="226"/>
      <c r="G5" s="227"/>
    </row>
    <row r="6" spans="1:135" s="54" customFormat="1" ht="15" customHeight="1" x14ac:dyDescent="0.25">
      <c r="A6" s="50"/>
      <c r="B6" s="70" t="s">
        <v>38</v>
      </c>
      <c r="C6" s="110">
        <v>4.922648175</v>
      </c>
      <c r="D6" s="301">
        <v>11.097853799999999</v>
      </c>
      <c r="E6" s="29"/>
      <c r="F6" s="226"/>
      <c r="G6" s="22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</row>
    <row r="7" spans="1:135" ht="15" customHeight="1" x14ac:dyDescent="0.25">
      <c r="A7" s="50"/>
      <c r="B7" s="302" t="s">
        <v>39</v>
      </c>
      <c r="C7" s="303">
        <v>18.231590879999999</v>
      </c>
      <c r="D7" s="304">
        <v>2.1709571410000001</v>
      </c>
      <c r="F7" s="226"/>
      <c r="G7" s="227"/>
    </row>
    <row r="8" spans="1:135" s="54" customFormat="1" ht="15" customHeight="1" x14ac:dyDescent="0.25">
      <c r="A8" s="50"/>
      <c r="B8" s="70" t="s">
        <v>40</v>
      </c>
      <c r="C8" s="110">
        <v>13.88104457</v>
      </c>
      <c r="D8" s="301">
        <v>16.02075705</v>
      </c>
      <c r="E8" s="29"/>
      <c r="F8" s="226"/>
      <c r="G8" s="22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</row>
    <row r="9" spans="1:135" s="54" customFormat="1" ht="15" customHeight="1" x14ac:dyDescent="0.25">
      <c r="A9" s="50"/>
      <c r="B9" s="302" t="s">
        <v>55</v>
      </c>
      <c r="C9" s="303">
        <v>21.88462037</v>
      </c>
      <c r="D9" s="304">
        <v>13.378748460000001</v>
      </c>
      <c r="E9" s="29"/>
      <c r="F9" s="226"/>
      <c r="G9" s="22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</row>
    <row r="10" spans="1:135" ht="15" customHeight="1" x14ac:dyDescent="0.25">
      <c r="A10" s="50"/>
      <c r="B10" s="70" t="s">
        <v>41</v>
      </c>
      <c r="C10" s="110">
        <v>4.5740414620000003</v>
      </c>
      <c r="D10" s="301">
        <v>11.455187199999999</v>
      </c>
      <c r="F10" s="226"/>
      <c r="G10" s="227"/>
    </row>
    <row r="11" spans="1:135" s="54" customFormat="1" ht="15" customHeight="1" x14ac:dyDescent="0.25">
      <c r="A11" s="50"/>
      <c r="B11" s="302" t="s">
        <v>42</v>
      </c>
      <c r="C11" s="303">
        <v>6.5406040240000003</v>
      </c>
      <c r="D11" s="304">
        <v>3.3893806190000002</v>
      </c>
      <c r="E11" s="29"/>
      <c r="F11" s="226"/>
      <c r="G11" s="227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</row>
    <row r="12" spans="1:135" ht="15" customHeight="1" x14ac:dyDescent="0.25">
      <c r="A12" s="50"/>
      <c r="B12" s="70" t="s">
        <v>43</v>
      </c>
      <c r="C12" s="110">
        <v>6.8991180669999999</v>
      </c>
      <c r="D12" s="301">
        <v>11.768885790000001</v>
      </c>
      <c r="F12" s="226"/>
      <c r="G12" s="227"/>
    </row>
    <row r="13" spans="1:135" s="54" customFormat="1" ht="15" customHeight="1" x14ac:dyDescent="0.25">
      <c r="A13" s="50"/>
      <c r="B13" s="302" t="s">
        <v>27</v>
      </c>
      <c r="C13" s="303">
        <v>2.9034229620000001</v>
      </c>
      <c r="D13" s="304">
        <v>12.8296691</v>
      </c>
      <c r="E13" s="29"/>
      <c r="F13" s="226"/>
      <c r="G13" s="227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</row>
    <row r="14" spans="1:135" ht="15" customHeight="1" x14ac:dyDescent="0.25">
      <c r="A14" s="50"/>
      <c r="B14" s="70" t="s">
        <v>44</v>
      </c>
      <c r="C14" s="110">
        <v>15.227331039999999</v>
      </c>
      <c r="D14" s="301">
        <v>14.734062700000001</v>
      </c>
      <c r="F14" s="226"/>
      <c r="G14" s="227"/>
    </row>
    <row r="15" spans="1:135" s="54" customFormat="1" ht="15" customHeight="1" x14ac:dyDescent="0.25">
      <c r="A15" s="50"/>
      <c r="B15" s="302" t="s">
        <v>45</v>
      </c>
      <c r="C15" s="303">
        <v>5.3343957550000001</v>
      </c>
      <c r="D15" s="304">
        <v>6.2206704730000002</v>
      </c>
      <c r="E15" s="29"/>
      <c r="F15" s="226"/>
      <c r="G15" s="22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</row>
    <row r="16" spans="1:135" ht="15" customHeight="1" x14ac:dyDescent="0.25">
      <c r="A16" s="50"/>
      <c r="B16" s="70" t="s">
        <v>28</v>
      </c>
      <c r="C16" s="110">
        <v>3.3967810919999999</v>
      </c>
      <c r="D16" s="301">
        <v>12.161954400000001</v>
      </c>
      <c r="F16" s="226"/>
      <c r="G16" s="227"/>
    </row>
    <row r="17" spans="1:135" s="54" customFormat="1" ht="15" customHeight="1" x14ac:dyDescent="0.25">
      <c r="A17" s="50"/>
      <c r="B17" s="302" t="s">
        <v>46</v>
      </c>
      <c r="C17" s="303">
        <v>8.3614155950000004</v>
      </c>
      <c r="D17" s="304">
        <v>10.9356615</v>
      </c>
      <c r="E17" s="29"/>
      <c r="F17" s="226"/>
      <c r="G17" s="22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</row>
    <row r="18" spans="1:135" ht="15" customHeight="1" x14ac:dyDescent="0.25">
      <c r="A18" s="50"/>
      <c r="B18" s="70" t="s">
        <v>56</v>
      </c>
      <c r="C18" s="110">
        <v>5.9597657609999999</v>
      </c>
      <c r="D18" s="301">
        <v>12.071656989999999</v>
      </c>
      <c r="F18" s="226"/>
      <c r="G18" s="227"/>
    </row>
    <row r="19" spans="1:135" s="54" customFormat="1" ht="15" customHeight="1" x14ac:dyDescent="0.25">
      <c r="A19" s="50"/>
      <c r="B19" s="302" t="s">
        <v>47</v>
      </c>
      <c r="C19" s="303">
        <v>6.5502045510000002</v>
      </c>
      <c r="D19" s="304">
        <v>5.182162655</v>
      </c>
      <c r="E19" s="29"/>
      <c r="F19" s="226"/>
      <c r="G19" s="22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</row>
    <row r="20" spans="1:135" ht="15" customHeight="1" x14ac:dyDescent="0.25">
      <c r="A20" s="50"/>
      <c r="B20" s="70" t="s">
        <v>48</v>
      </c>
      <c r="C20" s="110">
        <v>16.844640429999998</v>
      </c>
      <c r="D20" s="301">
        <v>16.938410309999998</v>
      </c>
      <c r="F20" s="226"/>
      <c r="G20" s="227"/>
    </row>
    <row r="21" spans="1:135" s="54" customFormat="1" ht="15" customHeight="1" x14ac:dyDescent="0.25">
      <c r="A21" s="50"/>
      <c r="B21" s="302" t="s">
        <v>49</v>
      </c>
      <c r="C21" s="303">
        <v>5.1030544190000002</v>
      </c>
      <c r="D21" s="304">
        <v>9.9519389349999994</v>
      </c>
      <c r="E21" s="29"/>
      <c r="F21" s="226"/>
      <c r="G21" s="22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</row>
    <row r="22" spans="1:135" ht="15" customHeight="1" x14ac:dyDescent="0.25">
      <c r="A22" s="50"/>
      <c r="B22" s="70" t="s">
        <v>50</v>
      </c>
      <c r="C22" s="110">
        <v>19.18283607</v>
      </c>
      <c r="D22" s="301">
        <v>13.176024659999999</v>
      </c>
      <c r="E22" s="50"/>
      <c r="F22" s="226"/>
      <c r="G22" s="227"/>
    </row>
    <row r="23" spans="1:135" s="54" customFormat="1" ht="15" customHeight="1" x14ac:dyDescent="0.25">
      <c r="A23" s="50"/>
      <c r="B23" s="302" t="s">
        <v>51</v>
      </c>
      <c r="C23" s="303">
        <v>20.65033455</v>
      </c>
      <c r="D23" s="304">
        <v>4.3146430970000003</v>
      </c>
      <c r="E23" s="29"/>
      <c r="F23" s="226"/>
      <c r="G23" s="22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</row>
    <row r="24" spans="1:135" ht="15" customHeight="1" x14ac:dyDescent="0.25">
      <c r="A24" s="50"/>
      <c r="B24" s="70" t="s">
        <v>29</v>
      </c>
      <c r="C24" s="110">
        <v>10.635610290000001</v>
      </c>
      <c r="D24" s="301">
        <v>45.260217150000003</v>
      </c>
      <c r="F24" s="226"/>
      <c r="G24" s="227"/>
    </row>
    <row r="25" spans="1:135" s="54" customFormat="1" ht="15" customHeight="1" x14ac:dyDescent="0.25">
      <c r="A25" s="50"/>
      <c r="B25" s="302" t="s">
        <v>6</v>
      </c>
      <c r="C25" s="303">
        <v>24.372671669999999</v>
      </c>
      <c r="D25" s="304">
        <v>10.56993977</v>
      </c>
      <c r="E25" s="29"/>
      <c r="F25" s="226"/>
      <c r="G25" s="22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</row>
    <row r="26" spans="1:135" ht="15" customHeight="1" x14ac:dyDescent="0.25">
      <c r="A26" s="50"/>
      <c r="B26" s="70" t="s">
        <v>52</v>
      </c>
      <c r="C26" s="110">
        <v>12.316943419999999</v>
      </c>
      <c r="D26" s="301">
        <v>1.679132944</v>
      </c>
      <c r="F26" s="226"/>
      <c r="G26" s="227"/>
    </row>
    <row r="27" spans="1:135" s="54" customFormat="1" ht="15" customHeight="1" x14ac:dyDescent="0.25">
      <c r="A27" s="50"/>
      <c r="B27" s="68" t="s">
        <v>4</v>
      </c>
      <c r="C27" s="299">
        <v>21.944273039999999</v>
      </c>
      <c r="D27" s="300">
        <v>8.5211044939999994</v>
      </c>
      <c r="E27" s="29"/>
      <c r="F27" s="226"/>
      <c r="G27" s="22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</row>
    <row r="28" spans="1:135" ht="15" customHeight="1" x14ac:dyDescent="0.25">
      <c r="A28" s="50"/>
      <c r="B28" s="70" t="s">
        <v>26</v>
      </c>
      <c r="C28" s="110">
        <v>7.4360700189999998</v>
      </c>
      <c r="D28" s="301">
        <v>13.359784299999999</v>
      </c>
      <c r="F28" s="226"/>
      <c r="G28" s="227"/>
    </row>
    <row r="29" spans="1:135" s="54" customFormat="1" ht="15" customHeight="1" x14ac:dyDescent="0.25">
      <c r="A29" s="50"/>
      <c r="B29" s="302" t="s">
        <v>53</v>
      </c>
      <c r="C29" s="303">
        <v>9.0612690180000008</v>
      </c>
      <c r="D29" s="304">
        <v>4.0805955530000002</v>
      </c>
      <c r="E29" s="29"/>
      <c r="F29" s="226"/>
      <c r="G29" s="22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</row>
    <row r="30" spans="1:135" ht="15" customHeight="1" x14ac:dyDescent="0.25">
      <c r="A30" s="50"/>
      <c r="B30" s="70" t="s">
        <v>32</v>
      </c>
      <c r="C30" s="110">
        <v>18.184096530000001</v>
      </c>
      <c r="D30" s="301">
        <v>1.883973957</v>
      </c>
      <c r="F30" s="226"/>
      <c r="G30" s="227"/>
    </row>
    <row r="31" spans="1:135" s="54" customFormat="1" ht="15" customHeight="1" thickBot="1" x14ac:dyDescent="0.3">
      <c r="A31" s="50"/>
      <c r="B31" s="305" t="s">
        <v>54</v>
      </c>
      <c r="C31" s="306">
        <v>3.5117596629999999</v>
      </c>
      <c r="D31" s="306">
        <v>17.634574990000001</v>
      </c>
      <c r="E31" s="223"/>
      <c r="F31" s="226"/>
      <c r="G31" s="22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</row>
    <row r="32" spans="1:135" s="54" customFormat="1" ht="15" customHeight="1" x14ac:dyDescent="0.25">
      <c r="A32" s="29"/>
      <c r="B32" s="128"/>
      <c r="C32" s="109"/>
      <c r="D32" s="110"/>
      <c r="E32" s="29"/>
      <c r="F32" s="228"/>
      <c r="G32" s="2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</row>
    <row r="33" spans="1:8" s="136" customFormat="1" ht="30" customHeight="1" x14ac:dyDescent="0.25">
      <c r="A33" s="86" t="s">
        <v>12</v>
      </c>
      <c r="B33" s="426" t="s">
        <v>142</v>
      </c>
      <c r="C33" s="393"/>
      <c r="D33" s="393"/>
      <c r="F33" s="220"/>
      <c r="G33" s="220"/>
    </row>
    <row r="34" spans="1:8" ht="45" customHeight="1" x14ac:dyDescent="0.25">
      <c r="A34" s="48" t="s">
        <v>13</v>
      </c>
      <c r="B34" s="422" t="s">
        <v>158</v>
      </c>
      <c r="C34" s="367"/>
      <c r="D34" s="367"/>
      <c r="E34" s="51"/>
      <c r="F34" s="221"/>
      <c r="G34" s="221"/>
    </row>
    <row r="35" spans="1:8" s="309" customFormat="1" ht="15" customHeight="1" x14ac:dyDescent="0.25">
      <c r="A35" s="333" t="s">
        <v>11</v>
      </c>
      <c r="B35" s="353" t="s">
        <v>196</v>
      </c>
      <c r="C35" s="354"/>
    </row>
    <row r="36" spans="1:8" s="309" customFormat="1" ht="15" customHeight="1" x14ac:dyDescent="0.25">
      <c r="A36" s="334" t="s">
        <v>2</v>
      </c>
      <c r="B36" s="355" t="s">
        <v>197</v>
      </c>
      <c r="C36" s="355"/>
      <c r="D36" s="355"/>
      <c r="E36" s="355"/>
      <c r="F36" s="355"/>
      <c r="G36" s="355"/>
      <c r="H36" s="307"/>
    </row>
    <row r="37" spans="1:8" x14ac:dyDescent="0.25">
      <c r="B37"/>
      <c r="C37"/>
      <c r="D37"/>
      <c r="E37"/>
    </row>
    <row r="38" spans="1:8" x14ac:dyDescent="0.25">
      <c r="B38"/>
      <c r="C38"/>
      <c r="D38"/>
      <c r="E38"/>
    </row>
    <row r="39" spans="1:8" x14ac:dyDescent="0.25">
      <c r="B39"/>
      <c r="C39"/>
      <c r="D39"/>
      <c r="E39"/>
    </row>
    <row r="40" spans="1:8" x14ac:dyDescent="0.25">
      <c r="B40"/>
      <c r="C40"/>
      <c r="D40"/>
      <c r="E40"/>
    </row>
    <row r="41" spans="1:8" x14ac:dyDescent="0.25">
      <c r="B41"/>
      <c r="C41"/>
      <c r="D41"/>
      <c r="E41"/>
    </row>
    <row r="42" spans="1:8" x14ac:dyDescent="0.25">
      <c r="B42"/>
      <c r="C42"/>
      <c r="D42"/>
      <c r="E42"/>
    </row>
    <row r="43" spans="1:8" x14ac:dyDescent="0.25">
      <c r="B43"/>
      <c r="C43"/>
      <c r="D43"/>
      <c r="E43"/>
    </row>
    <row r="44" spans="1:8" x14ac:dyDescent="0.25">
      <c r="B44"/>
      <c r="C44"/>
      <c r="D44"/>
      <c r="E44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ref="B4:D30">
    <sortCondition ref="B4:B30"/>
  </sortState>
  <customSheetViews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3:D33"/>
    <mergeCell ref="B35:C35"/>
    <mergeCell ref="B36:G36"/>
  </mergeCells>
  <hyperlinks>
    <hyperlink ref="D1" location="Índice!A1" display="[índice Ç]"/>
    <hyperlink ref="B36" r:id="rId4" display="http://www.observatorioemigracao.pt/np4/6415"/>
    <hyperlink ref="B36:G36" r:id="rId5" display="http://www.observatorioemigracao.pt/np4/7222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2019-12-06T09:55:41Z</dcterms:modified>
</cp:coreProperties>
</file>